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6132654F-47DC-4264-9368-0F2AB2619222}" xr6:coauthVersionLast="45" xr6:coauthVersionMax="45" xr10:uidLastSave="{00000000-0000-0000-0000-000000000000}"/>
  <bookViews>
    <workbookView xWindow="-120" yWindow="-120" windowWidth="29040" windowHeight="17640" tabRatio="759" xr2:uid="{00000000-000D-0000-FFFF-FFFF00000000}"/>
  </bookViews>
  <sheets>
    <sheet name="Information" sheetId="9" r:id="rId1"/>
    <sheet name="municipality, municipal body" sheetId="1" r:id="rId2"/>
    <sheet name="municipality sex municipal body" sheetId="2" r:id="rId3"/>
    <sheet name="municipal body, age" sheetId="7" r:id="rId4"/>
    <sheet name="municipal body, age and sex" sheetId="4" r:id="rId5"/>
    <sheet name="region, age and sex" sheetId="5" r:id="rId6"/>
    <sheet name="mun.body, political party, sex" sheetId="6" r:id="rId7"/>
    <sheet name="Presiding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6" l="1"/>
  <c r="B22" i="6"/>
  <c r="B15" i="6"/>
  <c r="B16" i="6"/>
  <c r="B17" i="6"/>
  <c r="B8" i="6" s="1"/>
  <c r="B18" i="6"/>
  <c r="B9" i="6" s="1"/>
  <c r="B19" i="6"/>
  <c r="B20" i="6"/>
  <c r="B11" i="6" s="1"/>
  <c r="B29" i="6"/>
  <c r="C11" i="6"/>
  <c r="E11" i="6"/>
  <c r="G11" i="6"/>
  <c r="H11" i="6"/>
  <c r="I11" i="6"/>
  <c r="J11" i="6"/>
  <c r="K11" i="6"/>
  <c r="M11" i="6"/>
  <c r="C23" i="6"/>
  <c r="E23" i="6"/>
  <c r="G23" i="6"/>
  <c r="H23" i="6"/>
  <c r="I23" i="6"/>
  <c r="J23" i="6"/>
  <c r="K23" i="6"/>
  <c r="M23" i="6"/>
  <c r="H16" i="8"/>
  <c r="B10" i="8"/>
  <c r="B9" i="8"/>
  <c r="K8" i="8"/>
  <c r="K17" i="8" s="1"/>
  <c r="J8" i="8"/>
  <c r="J17" i="8" s="1"/>
  <c r="I8" i="8"/>
  <c r="I16" i="8" s="1"/>
  <c r="H8" i="8"/>
  <c r="H17" i="8" s="1"/>
  <c r="G8" i="8"/>
  <c r="G17" i="8" s="1"/>
  <c r="E8" i="8"/>
  <c r="E17" i="8" s="1"/>
  <c r="C8" i="8"/>
  <c r="C16" i="8" s="1"/>
  <c r="B7" i="8"/>
  <c r="B6" i="8"/>
  <c r="K5" i="8"/>
  <c r="K14" i="8" s="1"/>
  <c r="J5" i="8"/>
  <c r="J14" i="8" s="1"/>
  <c r="I5" i="8"/>
  <c r="I14" i="8" s="1"/>
  <c r="H5" i="8"/>
  <c r="H14" i="8" s="1"/>
  <c r="G5" i="8"/>
  <c r="G14" i="8" s="1"/>
  <c r="E5" i="8"/>
  <c r="E14" i="8" s="1"/>
  <c r="C5" i="8"/>
  <c r="C14" i="8" s="1"/>
  <c r="B31" i="6"/>
  <c r="B30" i="6"/>
  <c r="B28" i="6"/>
  <c r="B27" i="6"/>
  <c r="B26" i="6"/>
  <c r="B25" i="6"/>
  <c r="B24" i="6"/>
  <c r="M14" i="6"/>
  <c r="K14" i="6"/>
  <c r="J14" i="6"/>
  <c r="I14" i="6"/>
  <c r="H14" i="6"/>
  <c r="G14" i="6"/>
  <c r="E14" i="6"/>
  <c r="C14" i="6"/>
  <c r="M13" i="6"/>
  <c r="K13" i="6"/>
  <c r="J13" i="6"/>
  <c r="I13" i="6"/>
  <c r="H13" i="6"/>
  <c r="G13" i="6"/>
  <c r="E13" i="6"/>
  <c r="C13" i="6"/>
  <c r="M12" i="6"/>
  <c r="K12" i="6"/>
  <c r="J12" i="6"/>
  <c r="I12" i="6"/>
  <c r="H12" i="6"/>
  <c r="G12" i="6"/>
  <c r="E12" i="6"/>
  <c r="C12" i="6"/>
  <c r="M10" i="6"/>
  <c r="K10" i="6"/>
  <c r="J10" i="6"/>
  <c r="I10" i="6"/>
  <c r="H10" i="6"/>
  <c r="G10" i="6"/>
  <c r="E10" i="6"/>
  <c r="C10" i="6"/>
  <c r="M9" i="6"/>
  <c r="K9" i="6"/>
  <c r="J9" i="6"/>
  <c r="I9" i="6"/>
  <c r="H9" i="6"/>
  <c r="G9" i="6"/>
  <c r="E9" i="6"/>
  <c r="C9" i="6"/>
  <c r="M8" i="6"/>
  <c r="K8" i="6"/>
  <c r="J8" i="6"/>
  <c r="I8" i="6"/>
  <c r="H8" i="6"/>
  <c r="G8" i="6"/>
  <c r="E8" i="6"/>
  <c r="C8" i="6"/>
  <c r="M7" i="6"/>
  <c r="K7" i="6"/>
  <c r="J7" i="6"/>
  <c r="I7" i="6"/>
  <c r="H7" i="6"/>
  <c r="G7" i="6"/>
  <c r="E7" i="6"/>
  <c r="C7" i="6"/>
  <c r="M6" i="6"/>
  <c r="K6" i="6"/>
  <c r="J6" i="6"/>
  <c r="I6" i="6"/>
  <c r="H6" i="6"/>
  <c r="G6" i="6"/>
  <c r="E6" i="6"/>
  <c r="C6" i="6"/>
  <c r="B15" i="5"/>
  <c r="B14" i="5"/>
  <c r="J13" i="5"/>
  <c r="I13" i="5"/>
  <c r="H13" i="5"/>
  <c r="G13" i="5"/>
  <c r="E13" i="5"/>
  <c r="C13" i="5"/>
  <c r="B12" i="5"/>
  <c r="B11" i="5"/>
  <c r="J10" i="5"/>
  <c r="I10" i="5"/>
  <c r="H10" i="5"/>
  <c r="G10" i="5"/>
  <c r="E10" i="5"/>
  <c r="C10" i="5"/>
  <c r="B9" i="5"/>
  <c r="B8" i="5"/>
  <c r="J7" i="5"/>
  <c r="J4" i="5" s="1"/>
  <c r="I7" i="5"/>
  <c r="H7" i="5"/>
  <c r="G7" i="5"/>
  <c r="E7" i="5"/>
  <c r="C7" i="5"/>
  <c r="J6" i="5"/>
  <c r="I6" i="5"/>
  <c r="H6" i="5"/>
  <c r="G6" i="5"/>
  <c r="E6" i="5"/>
  <c r="C6" i="5"/>
  <c r="J5" i="5"/>
  <c r="I5" i="5"/>
  <c r="H5" i="5"/>
  <c r="G5" i="5"/>
  <c r="E5" i="5"/>
  <c r="C5" i="5"/>
  <c r="B18" i="4"/>
  <c r="B17" i="4"/>
  <c r="J16" i="4"/>
  <c r="I16" i="4"/>
  <c r="H16" i="4"/>
  <c r="G16" i="4"/>
  <c r="E16" i="4"/>
  <c r="C16" i="4"/>
  <c r="B15" i="4"/>
  <c r="B14" i="4"/>
  <c r="J13" i="4"/>
  <c r="I13" i="4"/>
  <c r="H13" i="4"/>
  <c r="G13" i="4"/>
  <c r="E13" i="4"/>
  <c r="C13" i="4"/>
  <c r="B12" i="4"/>
  <c r="B11" i="4"/>
  <c r="B10" i="4" s="1"/>
  <c r="J10" i="4"/>
  <c r="I10" i="4"/>
  <c r="I4" i="4" s="1"/>
  <c r="H10" i="4"/>
  <c r="G10" i="4"/>
  <c r="E10" i="4"/>
  <c r="C10" i="4"/>
  <c r="B9" i="4"/>
  <c r="B8" i="4"/>
  <c r="J7" i="4"/>
  <c r="I7" i="4"/>
  <c r="H7" i="4"/>
  <c r="G7" i="4"/>
  <c r="E7" i="4"/>
  <c r="E4" i="4" s="1"/>
  <c r="C7" i="4"/>
  <c r="J6" i="4"/>
  <c r="I6" i="4"/>
  <c r="H6" i="4"/>
  <c r="G6" i="4"/>
  <c r="E6" i="4"/>
  <c r="C6" i="4"/>
  <c r="J5" i="4"/>
  <c r="I5" i="4"/>
  <c r="H5" i="4"/>
  <c r="G5" i="4"/>
  <c r="E5" i="4"/>
  <c r="C5" i="4"/>
  <c r="J4" i="4"/>
  <c r="C4" i="4"/>
  <c r="M16" i="7"/>
  <c r="K16" i="7"/>
  <c r="J16" i="7"/>
  <c r="I16" i="7"/>
  <c r="H16" i="7"/>
  <c r="G16" i="7"/>
  <c r="E16" i="7"/>
  <c r="C16" i="7"/>
  <c r="M15" i="7"/>
  <c r="K15" i="7"/>
  <c r="J15" i="7"/>
  <c r="I15" i="7"/>
  <c r="H15" i="7"/>
  <c r="G15" i="7"/>
  <c r="E15" i="7"/>
  <c r="C15" i="7"/>
  <c r="M14" i="7"/>
  <c r="K14" i="7"/>
  <c r="J14" i="7"/>
  <c r="I14" i="7"/>
  <c r="H14" i="7"/>
  <c r="G14" i="7"/>
  <c r="E14" i="7"/>
  <c r="C14" i="7"/>
  <c r="B11" i="7"/>
  <c r="B10" i="7"/>
  <c r="B9" i="7"/>
  <c r="B8" i="7"/>
  <c r="B7" i="7"/>
  <c r="B6" i="7"/>
  <c r="M5" i="7"/>
  <c r="K5" i="7"/>
  <c r="J5" i="7"/>
  <c r="I5" i="7"/>
  <c r="H5" i="7"/>
  <c r="G5" i="7"/>
  <c r="E5" i="7"/>
  <c r="C5" i="7"/>
  <c r="C79" i="2"/>
  <c r="E79" i="2"/>
  <c r="G79" i="2"/>
  <c r="H79" i="2"/>
  <c r="I79" i="2"/>
  <c r="J79" i="2"/>
  <c r="K79" i="2"/>
  <c r="M79" i="2"/>
  <c r="C80" i="2"/>
  <c r="E80" i="2"/>
  <c r="G80" i="2"/>
  <c r="H80" i="2"/>
  <c r="I80" i="2"/>
  <c r="J80" i="2"/>
  <c r="K80" i="2"/>
  <c r="M80" i="2"/>
  <c r="C81" i="2"/>
  <c r="E81" i="2"/>
  <c r="G81" i="2"/>
  <c r="H81" i="2"/>
  <c r="I81" i="2"/>
  <c r="J81" i="2"/>
  <c r="K81" i="2"/>
  <c r="M81" i="2"/>
  <c r="C82" i="2"/>
  <c r="E82" i="2"/>
  <c r="G82" i="2"/>
  <c r="H82" i="2"/>
  <c r="I82" i="2"/>
  <c r="J82" i="2"/>
  <c r="K82" i="2"/>
  <c r="M82" i="2"/>
  <c r="C83" i="2"/>
  <c r="E83" i="2"/>
  <c r="G83" i="2"/>
  <c r="H83" i="2"/>
  <c r="I83" i="2"/>
  <c r="J83" i="2"/>
  <c r="K83" i="2"/>
  <c r="M83" i="2"/>
  <c r="C84" i="2"/>
  <c r="E84" i="2"/>
  <c r="G84" i="2"/>
  <c r="H84" i="2"/>
  <c r="I84" i="2"/>
  <c r="J84" i="2"/>
  <c r="K84" i="2"/>
  <c r="M84" i="2"/>
  <c r="C85" i="2"/>
  <c r="E85" i="2"/>
  <c r="G85" i="2"/>
  <c r="H85" i="2"/>
  <c r="I85" i="2"/>
  <c r="J85" i="2"/>
  <c r="K85" i="2"/>
  <c r="M85" i="2"/>
  <c r="C86" i="2"/>
  <c r="E86" i="2"/>
  <c r="G86" i="2"/>
  <c r="H86" i="2"/>
  <c r="I86" i="2"/>
  <c r="J86" i="2"/>
  <c r="K86" i="2"/>
  <c r="M86" i="2"/>
  <c r="C87" i="2"/>
  <c r="E87" i="2"/>
  <c r="G87" i="2"/>
  <c r="H87" i="2"/>
  <c r="I87" i="2"/>
  <c r="J87" i="2"/>
  <c r="K87" i="2"/>
  <c r="M87" i="2"/>
  <c r="C88" i="2"/>
  <c r="E88" i="2"/>
  <c r="G88" i="2"/>
  <c r="H88" i="2"/>
  <c r="I88" i="2"/>
  <c r="J88" i="2"/>
  <c r="K88" i="2"/>
  <c r="M88" i="2"/>
  <c r="C89" i="2"/>
  <c r="E89" i="2"/>
  <c r="G89" i="2"/>
  <c r="H89" i="2"/>
  <c r="I89" i="2"/>
  <c r="J89" i="2"/>
  <c r="K89" i="2"/>
  <c r="M89" i="2"/>
  <c r="C90" i="2"/>
  <c r="E90" i="2"/>
  <c r="G90" i="2"/>
  <c r="H90" i="2"/>
  <c r="I90" i="2"/>
  <c r="J90" i="2"/>
  <c r="K90" i="2"/>
  <c r="M90" i="2"/>
  <c r="C91" i="2"/>
  <c r="E91" i="2"/>
  <c r="G91" i="2"/>
  <c r="H91" i="2"/>
  <c r="I91" i="2"/>
  <c r="J91" i="2"/>
  <c r="K91" i="2"/>
  <c r="M91" i="2"/>
  <c r="C92" i="2"/>
  <c r="E92" i="2"/>
  <c r="G92" i="2"/>
  <c r="H92" i="2"/>
  <c r="I92" i="2"/>
  <c r="J92" i="2"/>
  <c r="K92" i="2"/>
  <c r="M92" i="2"/>
  <c r="C93" i="2"/>
  <c r="E93" i="2"/>
  <c r="G93" i="2"/>
  <c r="H93" i="2"/>
  <c r="I93" i="2"/>
  <c r="J93" i="2"/>
  <c r="K93" i="2"/>
  <c r="M93" i="2"/>
  <c r="M78" i="2"/>
  <c r="K78" i="2"/>
  <c r="J78" i="2"/>
  <c r="I78" i="2"/>
  <c r="H78" i="2"/>
  <c r="G78" i="2"/>
  <c r="E78" i="2"/>
  <c r="C78" i="2"/>
  <c r="C58" i="2"/>
  <c r="E58" i="2"/>
  <c r="G58" i="2"/>
  <c r="H58" i="2"/>
  <c r="I58" i="2"/>
  <c r="J58" i="2"/>
  <c r="K58" i="2"/>
  <c r="M58" i="2"/>
  <c r="C59" i="2"/>
  <c r="E59" i="2"/>
  <c r="G59" i="2"/>
  <c r="H59" i="2"/>
  <c r="I59" i="2"/>
  <c r="J59" i="2"/>
  <c r="K59" i="2"/>
  <c r="M59" i="2"/>
  <c r="C60" i="2"/>
  <c r="E60" i="2"/>
  <c r="G60" i="2"/>
  <c r="H60" i="2"/>
  <c r="I60" i="2"/>
  <c r="J60" i="2"/>
  <c r="K60" i="2"/>
  <c r="M60" i="2"/>
  <c r="C61" i="2"/>
  <c r="E61" i="2"/>
  <c r="G61" i="2"/>
  <c r="H61" i="2"/>
  <c r="I61" i="2"/>
  <c r="J61" i="2"/>
  <c r="K61" i="2"/>
  <c r="M61" i="2"/>
  <c r="C62" i="2"/>
  <c r="E62" i="2"/>
  <c r="G62" i="2"/>
  <c r="H62" i="2"/>
  <c r="I62" i="2"/>
  <c r="J62" i="2"/>
  <c r="K62" i="2"/>
  <c r="M62" i="2"/>
  <c r="C63" i="2"/>
  <c r="E63" i="2"/>
  <c r="G63" i="2"/>
  <c r="H63" i="2"/>
  <c r="I63" i="2"/>
  <c r="J63" i="2"/>
  <c r="K63" i="2"/>
  <c r="M63" i="2"/>
  <c r="C64" i="2"/>
  <c r="E64" i="2"/>
  <c r="G64" i="2"/>
  <c r="H64" i="2"/>
  <c r="I64" i="2"/>
  <c r="J64" i="2"/>
  <c r="K64" i="2"/>
  <c r="M64" i="2"/>
  <c r="C65" i="2"/>
  <c r="E65" i="2"/>
  <c r="G65" i="2"/>
  <c r="H65" i="2"/>
  <c r="I65" i="2"/>
  <c r="J65" i="2"/>
  <c r="K65" i="2"/>
  <c r="M65" i="2"/>
  <c r="C66" i="2"/>
  <c r="E66" i="2"/>
  <c r="G66" i="2"/>
  <c r="H66" i="2"/>
  <c r="I66" i="2"/>
  <c r="J66" i="2"/>
  <c r="K66" i="2"/>
  <c r="M66" i="2"/>
  <c r="C67" i="2"/>
  <c r="E67" i="2"/>
  <c r="G67" i="2"/>
  <c r="H67" i="2"/>
  <c r="I67" i="2"/>
  <c r="J67" i="2"/>
  <c r="K67" i="2"/>
  <c r="M67" i="2"/>
  <c r="C68" i="2"/>
  <c r="E68" i="2"/>
  <c r="G68" i="2"/>
  <c r="H68" i="2"/>
  <c r="I68" i="2"/>
  <c r="J68" i="2"/>
  <c r="K68" i="2"/>
  <c r="M68" i="2"/>
  <c r="C69" i="2"/>
  <c r="E69" i="2"/>
  <c r="G69" i="2"/>
  <c r="H69" i="2"/>
  <c r="I69" i="2"/>
  <c r="J69" i="2"/>
  <c r="K69" i="2"/>
  <c r="M69" i="2"/>
  <c r="C70" i="2"/>
  <c r="E70" i="2"/>
  <c r="G70" i="2"/>
  <c r="H70" i="2"/>
  <c r="I70" i="2"/>
  <c r="J70" i="2"/>
  <c r="K70" i="2"/>
  <c r="M70" i="2"/>
  <c r="C71" i="2"/>
  <c r="E71" i="2"/>
  <c r="G71" i="2"/>
  <c r="H71" i="2"/>
  <c r="I71" i="2"/>
  <c r="J71" i="2"/>
  <c r="K71" i="2"/>
  <c r="M71" i="2"/>
  <c r="C72" i="2"/>
  <c r="E72" i="2"/>
  <c r="G72" i="2"/>
  <c r="H72" i="2"/>
  <c r="I72" i="2"/>
  <c r="J72" i="2"/>
  <c r="K72" i="2"/>
  <c r="M72" i="2"/>
  <c r="M57" i="2"/>
  <c r="K57" i="2"/>
  <c r="J57" i="2"/>
  <c r="I57" i="2"/>
  <c r="H57" i="2"/>
  <c r="G57" i="2"/>
  <c r="E57" i="2"/>
  <c r="C57" i="2"/>
  <c r="M24" i="2"/>
  <c r="K24" i="2"/>
  <c r="J24" i="2"/>
  <c r="I24" i="2"/>
  <c r="H24" i="2"/>
  <c r="G24" i="2"/>
  <c r="E24" i="2"/>
  <c r="C24" i="2"/>
  <c r="M23" i="2"/>
  <c r="M22" i="2" s="1"/>
  <c r="M25" i="2" s="1"/>
  <c r="K23" i="2"/>
  <c r="J23" i="2"/>
  <c r="J22" i="2" s="1"/>
  <c r="J25" i="2" s="1"/>
  <c r="I23" i="2"/>
  <c r="H23" i="2"/>
  <c r="H22" i="2" s="1"/>
  <c r="H25" i="2" s="1"/>
  <c r="G23" i="2"/>
  <c r="G22" i="2" s="1"/>
  <c r="G25" i="2" s="1"/>
  <c r="E23" i="2"/>
  <c r="C23" i="2"/>
  <c r="C22" i="2" s="1"/>
  <c r="C25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45" i="2"/>
  <c r="K45" i="2"/>
  <c r="J45" i="2"/>
  <c r="I45" i="2"/>
  <c r="H45" i="2"/>
  <c r="G45" i="2"/>
  <c r="E45" i="2"/>
  <c r="C45" i="2"/>
  <c r="M44" i="2"/>
  <c r="K44" i="2"/>
  <c r="J44" i="2"/>
  <c r="I44" i="2"/>
  <c r="I43" i="2" s="1"/>
  <c r="I46" i="2" s="1"/>
  <c r="H44" i="2"/>
  <c r="H43" i="2" s="1"/>
  <c r="H46" i="2" s="1"/>
  <c r="G44" i="2"/>
  <c r="E44" i="2"/>
  <c r="C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M23" i="1"/>
  <c r="M96" i="2" s="1"/>
  <c r="K23" i="1"/>
  <c r="K96" i="2" s="1"/>
  <c r="J23" i="1"/>
  <c r="J75" i="2" s="1"/>
  <c r="I23" i="1"/>
  <c r="I75" i="2" s="1"/>
  <c r="H23" i="1"/>
  <c r="H75" i="2" s="1"/>
  <c r="G23" i="1"/>
  <c r="E23" i="1"/>
  <c r="C23" i="1"/>
  <c r="M22" i="1"/>
  <c r="M21" i="1" s="1"/>
  <c r="M24" i="1" s="1"/>
  <c r="K22" i="1"/>
  <c r="J22" i="1"/>
  <c r="J74" i="2" s="1"/>
  <c r="I22" i="1"/>
  <c r="I74" i="2" s="1"/>
  <c r="H22" i="1"/>
  <c r="G22" i="1"/>
  <c r="E22" i="1"/>
  <c r="E21" i="1" s="1"/>
  <c r="E24" i="1" s="1"/>
  <c r="C22" i="1"/>
  <c r="H21" i="1"/>
  <c r="H24" i="1" s="1"/>
  <c r="B20" i="1"/>
  <c r="B19" i="1"/>
  <c r="B18" i="1"/>
  <c r="B17" i="1"/>
  <c r="B90" i="2" s="1"/>
  <c r="B16" i="1"/>
  <c r="B15" i="1"/>
  <c r="B14" i="1"/>
  <c r="B87" i="2" s="1"/>
  <c r="B13" i="1"/>
  <c r="B12" i="1"/>
  <c r="B11" i="1"/>
  <c r="B10" i="1"/>
  <c r="B9" i="1"/>
  <c r="B82" i="2" s="1"/>
  <c r="B8" i="1"/>
  <c r="B7" i="1"/>
  <c r="B6" i="1"/>
  <c r="B5" i="1"/>
  <c r="C4" i="5" l="1"/>
  <c r="B64" i="2"/>
  <c r="B72" i="2"/>
  <c r="K22" i="2"/>
  <c r="K25" i="2" s="1"/>
  <c r="E43" i="2"/>
  <c r="E46" i="2" s="1"/>
  <c r="B45" i="2"/>
  <c r="B60" i="2"/>
  <c r="B68" i="2"/>
  <c r="B89" i="2"/>
  <c r="B66" i="2"/>
  <c r="H73" i="2"/>
  <c r="M75" i="2"/>
  <c r="J21" i="1"/>
  <c r="B71" i="2"/>
  <c r="B7" i="5"/>
  <c r="B22" i="1"/>
  <c r="E22" i="2"/>
  <c r="E25" i="2" s="1"/>
  <c r="E76" i="2" s="1"/>
  <c r="B7" i="4"/>
  <c r="H4" i="5"/>
  <c r="B70" i="2"/>
  <c r="C96" i="2"/>
  <c r="B79" i="2"/>
  <c r="J96" i="2"/>
  <c r="I4" i="5"/>
  <c r="E96" i="2"/>
  <c r="C43" i="2"/>
  <c r="C46" i="2" s="1"/>
  <c r="B62" i="2"/>
  <c r="I22" i="2"/>
  <c r="I25" i="2" s="1"/>
  <c r="E74" i="2"/>
  <c r="H95" i="2"/>
  <c r="M95" i="2"/>
  <c r="B69" i="2"/>
  <c r="I17" i="8"/>
  <c r="H4" i="4"/>
  <c r="B16" i="4"/>
  <c r="M43" i="2"/>
  <c r="B83" i="2"/>
  <c r="C95" i="2"/>
  <c r="E97" i="2"/>
  <c r="G43" i="2"/>
  <c r="G46" i="2" s="1"/>
  <c r="K43" i="2"/>
  <c r="K46" i="2" s="1"/>
  <c r="B44" i="2"/>
  <c r="B43" i="2" s="1"/>
  <c r="B46" i="2" s="1"/>
  <c r="B80" i="2"/>
  <c r="G96" i="2"/>
  <c r="B23" i="2"/>
  <c r="M74" i="2"/>
  <c r="G74" i="2"/>
  <c r="K74" i="2"/>
  <c r="B61" i="2"/>
  <c r="E94" i="2"/>
  <c r="B84" i="2"/>
  <c r="H97" i="2"/>
  <c r="J43" i="2"/>
  <c r="B81" i="2"/>
  <c r="B85" i="2"/>
  <c r="H94" i="2"/>
  <c r="B78" i="2"/>
  <c r="B86" i="2"/>
  <c r="B58" i="2"/>
  <c r="B24" i="2"/>
  <c r="E75" i="2"/>
  <c r="B67" i="2"/>
  <c r="M73" i="2"/>
  <c r="B8" i="8"/>
  <c r="B17" i="8" s="1"/>
  <c r="C17" i="8"/>
  <c r="B5" i="8"/>
  <c r="B14" i="8" s="1"/>
  <c r="J5" i="6"/>
  <c r="E5" i="6"/>
  <c r="B12" i="6"/>
  <c r="C5" i="6"/>
  <c r="B13" i="6"/>
  <c r="B23" i="6"/>
  <c r="B6" i="6"/>
  <c r="B7" i="6"/>
  <c r="B10" i="6"/>
  <c r="I5" i="6"/>
  <c r="H5" i="6"/>
  <c r="M5" i="6"/>
  <c r="G5" i="6"/>
  <c r="B14" i="6"/>
  <c r="K5" i="6"/>
  <c r="B13" i="5"/>
  <c r="G4" i="5"/>
  <c r="B10" i="5"/>
  <c r="B5" i="5"/>
  <c r="B6" i="5"/>
  <c r="E4" i="5"/>
  <c r="B13" i="4"/>
  <c r="B5" i="4"/>
  <c r="G4" i="4"/>
  <c r="B5" i="7"/>
  <c r="B16" i="7"/>
  <c r="G75" i="2"/>
  <c r="B23" i="1"/>
  <c r="B21" i="1" s="1"/>
  <c r="J95" i="2"/>
  <c r="B92" i="2"/>
  <c r="I95" i="2"/>
  <c r="I96" i="2"/>
  <c r="H76" i="2"/>
  <c r="H74" i="2"/>
  <c r="B57" i="2"/>
  <c r="M76" i="2"/>
  <c r="K75" i="2"/>
  <c r="C75" i="2"/>
  <c r="H96" i="2"/>
  <c r="B88" i="2"/>
  <c r="C74" i="2"/>
  <c r="B59" i="2"/>
  <c r="B63" i="2"/>
  <c r="B65" i="2"/>
  <c r="E95" i="2"/>
  <c r="G95" i="2"/>
  <c r="C21" i="1"/>
  <c r="G21" i="1"/>
  <c r="I21" i="1"/>
  <c r="K21" i="1"/>
  <c r="B91" i="2"/>
  <c r="B93" i="2"/>
  <c r="K95" i="2"/>
  <c r="C13" i="8"/>
  <c r="I13" i="8"/>
  <c r="E13" i="8"/>
  <c r="J13" i="8"/>
  <c r="E16" i="8"/>
  <c r="J16" i="8"/>
  <c r="H13" i="8"/>
  <c r="G13" i="8"/>
  <c r="K13" i="8"/>
  <c r="G16" i="8"/>
  <c r="K16" i="8"/>
  <c r="B6" i="4"/>
  <c r="B14" i="7"/>
  <c r="B15" i="7"/>
  <c r="B4" i="4" l="1"/>
  <c r="E73" i="2"/>
  <c r="B74" i="2"/>
  <c r="B4" i="5"/>
  <c r="J73" i="2"/>
  <c r="J24" i="1"/>
  <c r="J76" i="2" s="1"/>
  <c r="M94" i="2"/>
  <c r="M46" i="2"/>
  <c r="M97" i="2" s="1"/>
  <c r="B95" i="2"/>
  <c r="B22" i="2"/>
  <c r="B25" i="2" s="1"/>
  <c r="J94" i="2"/>
  <c r="J46" i="2"/>
  <c r="B16" i="8"/>
  <c r="B13" i="8"/>
  <c r="B5" i="6"/>
  <c r="B94" i="2"/>
  <c r="B24" i="1"/>
  <c r="C94" i="2"/>
  <c r="C73" i="2"/>
  <c r="C24" i="1"/>
  <c r="K94" i="2"/>
  <c r="K73" i="2"/>
  <c r="K24" i="1"/>
  <c r="I94" i="2"/>
  <c r="I73" i="2"/>
  <c r="I24" i="1"/>
  <c r="B75" i="2"/>
  <c r="B96" i="2"/>
  <c r="G73" i="2"/>
  <c r="G24" i="1"/>
  <c r="G94" i="2"/>
  <c r="J97" i="2" l="1"/>
  <c r="B73" i="2"/>
  <c r="I76" i="2"/>
  <c r="I97" i="2"/>
  <c r="B97" i="2"/>
  <c r="B76" i="2"/>
  <c r="G97" i="2"/>
  <c r="G76" i="2"/>
  <c r="C76" i="2"/>
  <c r="C97" i="2"/>
  <c r="K76" i="2"/>
  <c r="K97" i="2"/>
</calcChain>
</file>

<file path=xl/sharedStrings.xml><?xml version="1.0" encoding="utf-8"?>
<sst xmlns="http://schemas.openxmlformats.org/spreadsheetml/2006/main" count="393" uniqueCount="89">
  <si>
    <t>-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</si>
  <si>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</si>
  <si>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</si>
  <si>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</si>
  <si>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</si>
  <si>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</si>
  <si>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</si>
  <si>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</si>
  <si>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</si>
  <si>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</si>
  <si>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</si>
  <si>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</si>
  <si>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</si>
  <si>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</si>
  <si>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</si>
  <si>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</si>
  <si>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</si>
  <si>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</si>
  <si>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30-39</t>
  </si>
  <si>
    <t>40-49</t>
  </si>
  <si>
    <t>50-59</t>
  </si>
  <si>
    <t>60-69</t>
  </si>
  <si>
    <t>70+</t>
  </si>
  <si>
    <t>40-59</t>
  </si>
  <si>
    <t>60+</t>
  </si>
  <si>
    <t>C</t>
  </si>
  <si>
    <t>L</t>
  </si>
  <si>
    <t>M</t>
  </si>
  <si>
    <t>OB</t>
  </si>
  <si>
    <t>S</t>
  </si>
  <si>
    <t>ÅF</t>
  </si>
  <si>
    <t>ÅD</t>
  </si>
  <si>
    <t>Number</t>
  </si>
  <si>
    <t>Females</t>
  </si>
  <si>
    <t>Males</t>
  </si>
  <si>
    <t>Åland excl. Mariehamn</t>
  </si>
  <si>
    <t>-Rural districts</t>
  </si>
  <si>
    <t>-Archipelago</t>
  </si>
  <si>
    <t>Total</t>
  </si>
  <si>
    <t>Municipality</t>
  </si>
  <si>
    <t>Municipal council</t>
  </si>
  <si>
    <t>Municipal executive board</t>
  </si>
  <si>
    <t>Library-, culture-, leisure- committee</t>
  </si>
  <si>
    <t>Construction-, technical-, environment- committee</t>
  </si>
  <si>
    <t>Committee</t>
  </si>
  <si>
    <t>Business-, agriculture- committee</t>
  </si>
  <si>
    <t>Education committee</t>
  </si>
  <si>
    <t>Social-, health care committee</t>
  </si>
  <si>
    <t>Repr. in joint authorities</t>
  </si>
  <si>
    <t xml:space="preserve">Note: In cases where a municipality has only one representative in a municipal body, the body is a joint committee. </t>
  </si>
  <si>
    <t>Source: Åland Association of Local Authorities, municipalities</t>
  </si>
  <si>
    <t>Elected representatives 2016 by municipality and municipal body</t>
  </si>
  <si>
    <t>Elected representatives 2016 by municipality, municipal body and sex</t>
  </si>
  <si>
    <t>Statistics Åland</t>
  </si>
  <si>
    <t>Sex               Municipality</t>
  </si>
  <si>
    <t>Construction-,    technical-, environment- committee</t>
  </si>
  <si>
    <t>Elected representatives 2016 by municipality and municipal body, percentage distribution on sex</t>
  </si>
  <si>
    <t>Note: In cases where 100 per cent are of the same sex, the municipality has one representative in a joint committee.</t>
  </si>
  <si>
    <t>Age</t>
  </si>
  <si>
    <t>Elected representatives 2016 by municipal body and age</t>
  </si>
  <si>
    <t>Average age</t>
  </si>
  <si>
    <t>Elected representatives 2016 by type of municipal body, age and sex</t>
  </si>
  <si>
    <t>Municipal body                 Sex</t>
  </si>
  <si>
    <t>Committees</t>
  </si>
  <si>
    <t>Region         Sex</t>
  </si>
  <si>
    <t>Rural districts</t>
  </si>
  <si>
    <t>Archipelago</t>
  </si>
  <si>
    <t>Updated 30.1.2017</t>
  </si>
  <si>
    <t>Elected representatives 2016 by region, age and sex</t>
  </si>
  <si>
    <t>Political party  Sex</t>
  </si>
  <si>
    <t>Elected representatives 2016 by type of municipal body, political party and sex</t>
  </si>
  <si>
    <t>Other</t>
  </si>
  <si>
    <t>Note: C=Åland Centre Party, L=Åland Liberals, M=Moderates, S=Åland Social Democratic Party, OB=Independents, ÅF=Future of Åland</t>
  </si>
  <si>
    <t>Presiding elected representatives 2016 by municipal council and sex</t>
  </si>
  <si>
    <t>Position                    Sex</t>
  </si>
  <si>
    <t>Chairman</t>
  </si>
  <si>
    <t>Vice-chairman</t>
  </si>
  <si>
    <t>Distibution on sex, per cent</t>
  </si>
  <si>
    <t>Senast uppdaterad 20.2.2017</t>
  </si>
  <si>
    <t>Updated 20.2.2017</t>
  </si>
  <si>
    <t>Percentage distribution on age groups</t>
  </si>
  <si>
    <t>The statistics are shown in tables and graphs in seven different sheets.</t>
  </si>
  <si>
    <t>The bodies included are:</t>
  </si>
  <si>
    <t>Municipal executive boards</t>
  </si>
  <si>
    <t>Representatives in joint authorities</t>
  </si>
  <si>
    <t>Municipal councils</t>
  </si>
  <si>
    <t xml:space="preserve">Elected representatives 2016 </t>
  </si>
  <si>
    <t>This file contains statistics about elected municipal representatives in 2016.</t>
  </si>
  <si>
    <t>The figures apply to the beginning of the years 2016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</si>
</sst>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3" fillId="0" borderId="0" xfId="0" applyFont="1"/>
    <xf numFmtId="3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right" wrapText="1"/>
    </xf>
    <xf numFmtId="3" fontId="7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1" fontId="5" fillId="0" borderId="0" xfId="0" applyNumberFormat="1" applyFont="1"/>
    <xf numFmtId="164" fontId="5" fillId="0" borderId="0" xfId="0" applyNumberFormat="1" applyFont="1"/>
    <xf numFmtId="0" fontId="8" fillId="0" borderId="0" xfId="0" applyFont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164" fontId="5" fillId="0" borderId="0" xfId="0" applyNumberFormat="1" applyFont="1" applyBorder="1"/>
    <xf numFmtId="0" fontId="5" fillId="0" borderId="1" xfId="0" applyFont="1" applyFill="1" applyBorder="1"/>
    <xf numFmtId="0" fontId="5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3" fillId="0" borderId="0" xfId="0" applyFont="1" applyFill="1"/>
    <xf numFmtId="0" fontId="10" fillId="0" borderId="0" xfId="0" applyFont="1" applyFill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11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3" fontId="11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3" fontId="11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3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1" fontId="11" fillId="0" borderId="0" xfId="0" applyNumberFormat="1" applyFont="1"/>
    <xf numFmtId="164" fontId="11" fillId="0" borderId="0" xfId="0" applyNumberFormat="1" applyFont="1" applyFill="1"/>
    <xf numFmtId="1" fontId="3" fillId="0" borderId="0" xfId="0" applyNumberFormat="1" applyFont="1"/>
    <xf numFmtId="164" fontId="3" fillId="0" borderId="0" xfId="0" applyNumberFormat="1" applyFont="1" applyFill="1"/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/>
    <xf numFmtId="0" fontId="3" fillId="0" borderId="1" xfId="0" quotePrefix="1" applyFont="1" applyBorder="1" applyAlignment="1">
      <alignment horizontal="right"/>
    </xf>
    <xf numFmtId="164" fontId="11" fillId="0" borderId="0" xfId="0" applyNumberFormat="1" applyFont="1"/>
    <xf numFmtId="164" fontId="3" fillId="0" borderId="1" xfId="0" applyNumberFormat="1" applyFont="1" applyBorder="1"/>
    <xf numFmtId="0" fontId="11" fillId="0" borderId="0" xfId="0" applyFont="1"/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quotePrefix="1" applyNumberFormat="1" applyFont="1" applyBorder="1" applyAlignment="1" applyProtection="1">
      <alignment horizontal="left"/>
      <protection locked="0"/>
    </xf>
    <xf numFmtId="3" fontId="11" fillId="0" borderId="1" xfId="0" applyNumberFormat="1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/>
    </xf>
    <xf numFmtId="0" fontId="9" fillId="0" borderId="1" xfId="0" applyFont="1" applyBorder="1"/>
    <xf numFmtId="3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4" fillId="0" borderId="0" xfId="0" applyFont="1" applyBorder="1"/>
    <xf numFmtId="0" fontId="4" fillId="0" borderId="0" xfId="0" applyFont="1"/>
    <xf numFmtId="0" fontId="13" fillId="0" borderId="0" xfId="0" applyFont="1"/>
    <xf numFmtId="0" fontId="15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14" fillId="0" borderId="0" xfId="0" applyFont="1"/>
    <xf numFmtId="1" fontId="15" fillId="0" borderId="0" xfId="0" applyNumberFormat="1" applyFont="1"/>
    <xf numFmtId="0" fontId="15" fillId="0" borderId="0" xfId="0" applyFont="1"/>
    <xf numFmtId="0" fontId="14" fillId="0" borderId="0" xfId="0" applyFont="1" applyAlignment="1">
      <alignment wrapText="1"/>
    </xf>
    <xf numFmtId="0" fontId="15" fillId="0" borderId="1" xfId="0" applyFont="1" applyBorder="1"/>
    <xf numFmtId="0" fontId="15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right" vertical="top"/>
    </xf>
    <xf numFmtId="0" fontId="15" fillId="0" borderId="3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Border="1"/>
    <xf numFmtId="0" fontId="16" fillId="0" borderId="0" xfId="0" applyFont="1"/>
    <xf numFmtId="0" fontId="3" fillId="0" borderId="3" xfId="0" applyFont="1" applyBorder="1" applyAlignment="1">
      <alignment horizontal="centerContinuous"/>
    </xf>
    <xf numFmtId="164" fontId="3" fillId="0" borderId="1" xfId="0" applyNumberFormat="1" applyFont="1" applyFill="1" applyBorder="1"/>
    <xf numFmtId="0" fontId="2" fillId="0" borderId="0" xfId="1" applyFont="1"/>
    <xf numFmtId="0" fontId="17" fillId="0" borderId="0" xfId="0" applyFont="1"/>
    <xf numFmtId="0" fontId="2" fillId="0" borderId="0" xfId="1" applyFont="1" applyFill="1"/>
    <xf numFmtId="0" fontId="18" fillId="0" borderId="0" xfId="0" applyFont="1" applyBorder="1"/>
    <xf numFmtId="0" fontId="19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J13" sqref="J13"/>
    </sheetView>
  </sheetViews>
  <sheetFormatPr defaultRowHeight="12.75" x14ac:dyDescent="0.2"/>
  <sheetData>
    <row r="1" spans="1:9" ht="15.75" x14ac:dyDescent="0.25">
      <c r="A1" s="130" t="s">
        <v>86</v>
      </c>
    </row>
    <row r="3" spans="1:9" ht="15" x14ac:dyDescent="0.25">
      <c r="A3" s="128" t="s">
        <v>87</v>
      </c>
    </row>
    <row r="4" spans="1:9" ht="15" x14ac:dyDescent="0.25">
      <c r="A4" s="128" t="s">
        <v>81</v>
      </c>
    </row>
    <row r="5" spans="1:9" ht="15" x14ac:dyDescent="0.25">
      <c r="A5" s="128"/>
      <c r="B5" s="128"/>
      <c r="C5" s="128"/>
      <c r="D5" s="128"/>
      <c r="E5" s="128"/>
      <c r="F5" s="128"/>
      <c r="G5" s="128"/>
      <c r="H5" s="128"/>
      <c r="I5" s="128"/>
    </row>
    <row r="6" spans="1:9" ht="15" x14ac:dyDescent="0.25">
      <c r="A6" s="127" t="s">
        <v>82</v>
      </c>
      <c r="B6" s="128"/>
      <c r="C6" s="128"/>
      <c r="D6" s="128"/>
      <c r="E6" s="128"/>
      <c r="F6" s="128"/>
      <c r="G6" s="128"/>
      <c r="H6" s="128"/>
      <c r="I6" s="128"/>
    </row>
    <row r="7" spans="1:9" ht="15" x14ac:dyDescent="0.25">
      <c r="A7" s="127"/>
      <c r="B7" s="127" t="s">
        <v>85</v>
      </c>
      <c r="C7" s="128"/>
      <c r="D7" s="128"/>
      <c r="E7" s="128"/>
      <c r="F7" s="128"/>
      <c r="G7" s="128"/>
      <c r="H7" s="128"/>
      <c r="I7" s="128"/>
    </row>
    <row r="8" spans="1:9" ht="15" x14ac:dyDescent="0.25">
      <c r="A8" s="127"/>
      <c r="B8" s="127" t="s">
        <v>83</v>
      </c>
      <c r="C8" s="128"/>
      <c r="D8" s="128"/>
      <c r="E8" s="128"/>
      <c r="F8" s="128"/>
      <c r="G8" s="128"/>
      <c r="H8" s="128"/>
      <c r="I8" s="128"/>
    </row>
    <row r="9" spans="1:9" ht="15" x14ac:dyDescent="0.25">
      <c r="A9" s="129"/>
      <c r="B9" s="128" t="s">
        <v>63</v>
      </c>
      <c r="C9" s="128"/>
      <c r="D9" s="128"/>
      <c r="E9" s="128"/>
      <c r="F9" s="128"/>
      <c r="G9" s="128"/>
      <c r="H9" s="128"/>
      <c r="I9" s="128"/>
    </row>
    <row r="10" spans="1:9" ht="15" x14ac:dyDescent="0.25">
      <c r="A10" s="128"/>
      <c r="B10" s="127" t="s">
        <v>84</v>
      </c>
      <c r="C10" s="128"/>
      <c r="D10" s="128"/>
      <c r="E10" s="128"/>
      <c r="F10" s="128"/>
      <c r="G10" s="128"/>
      <c r="H10" s="128"/>
      <c r="I10" s="128"/>
    </row>
    <row r="11" spans="1:9" ht="15" x14ac:dyDescent="0.25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9" ht="15" x14ac:dyDescent="0.25">
      <c r="A12" s="134" t="s">
        <v>88</v>
      </c>
      <c r="B12" s="128"/>
      <c r="C12" s="128"/>
      <c r="D12" s="128"/>
      <c r="E12" s="128"/>
      <c r="F12" s="128"/>
      <c r="G12" s="128"/>
      <c r="H12" s="128"/>
      <c r="I12" s="128"/>
    </row>
    <row r="13" spans="1:9" x14ac:dyDescent="0.2">
      <c r="A13" s="1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showGridLines="0" workbookViewId="0">
      <selection activeCell="P32" sqref="P32"/>
    </sheetView>
  </sheetViews>
  <sheetFormatPr defaultColWidth="11" defaultRowHeight="12" x14ac:dyDescent="0.2"/>
  <cols>
    <col min="1" max="1" width="21.140625" style="4" customWidth="1"/>
    <col min="2" max="2" width="6.28515625" style="4" customWidth="1"/>
    <col min="3" max="3" width="9.5703125" style="4" customWidth="1"/>
    <col min="4" max="4" width="1" style="4" customWidth="1"/>
    <col min="5" max="5" width="10.140625" style="4" customWidth="1"/>
    <col min="6" max="6" width="0.7109375" style="4" customWidth="1"/>
    <col min="7" max="7" width="10.140625" style="4" customWidth="1"/>
    <col min="8" max="8" width="11.5703125" style="4" customWidth="1"/>
    <col min="9" max="10" width="10.140625" style="4" customWidth="1"/>
    <col min="11" max="11" width="8.42578125" style="4" customWidth="1"/>
    <col min="12" max="12" width="0.85546875" style="4" customWidth="1"/>
    <col min="13" max="13" width="10.140625" style="4" customWidth="1"/>
    <col min="14" max="16384" width="11" style="4"/>
  </cols>
  <sheetData>
    <row r="1" spans="1:13" s="27" customFormat="1" ht="17.25" customHeight="1" x14ac:dyDescent="0.2">
      <c r="A1" s="1" t="s">
        <v>53</v>
      </c>
      <c r="B1" s="26"/>
      <c r="C1" s="26"/>
      <c r="D1" s="1"/>
      <c r="I1" s="28"/>
      <c r="J1" s="29"/>
      <c r="K1" s="28"/>
      <c r="L1" s="28"/>
      <c r="M1" s="28"/>
    </row>
    <row r="2" spans="1:13" s="5" customFormat="1" ht="22.5" customHeight="1" thickBot="1" x14ac:dyDescent="0.25">
      <c r="A2" s="84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" customHeight="1" x14ac:dyDescent="0.2">
      <c r="A3" s="41"/>
      <c r="B3" s="41"/>
      <c r="C3" s="41"/>
      <c r="D3" s="41"/>
      <c r="E3" s="41"/>
      <c r="F3" s="41"/>
      <c r="G3" s="132" t="s">
        <v>44</v>
      </c>
      <c r="H3" s="132"/>
      <c r="I3" s="132"/>
      <c r="J3" s="132"/>
      <c r="K3" s="132"/>
      <c r="L3" s="87"/>
      <c r="M3" s="41"/>
    </row>
    <row r="4" spans="1:13" ht="48" customHeight="1" x14ac:dyDescent="0.2">
      <c r="A4" s="88" t="s">
        <v>39</v>
      </c>
      <c r="B4" s="83" t="s">
        <v>38</v>
      </c>
      <c r="C4" s="89" t="s">
        <v>40</v>
      </c>
      <c r="D4" s="90"/>
      <c r="E4" s="89" t="s">
        <v>41</v>
      </c>
      <c r="F4" s="91"/>
      <c r="G4" s="89" t="s">
        <v>42</v>
      </c>
      <c r="H4" s="89" t="s">
        <v>43</v>
      </c>
      <c r="I4" s="89" t="s">
        <v>45</v>
      </c>
      <c r="J4" s="89" t="s">
        <v>46</v>
      </c>
      <c r="K4" s="89" t="s">
        <v>47</v>
      </c>
      <c r="L4" s="91"/>
      <c r="M4" s="89" t="s">
        <v>48</v>
      </c>
    </row>
    <row r="5" spans="1:13" ht="12" customHeight="1" x14ac:dyDescent="0.2">
      <c r="A5" s="1" t="s">
        <v>1</v>
      </c>
      <c r="B5" s="30">
        <f>SUM(C5:M5)</f>
        <v>45</v>
      </c>
      <c r="C5" s="30">
        <v>11</v>
      </c>
      <c r="D5" s="30"/>
      <c r="E5" s="30">
        <v>5</v>
      </c>
      <c r="F5" s="30"/>
      <c r="G5" s="30">
        <v>5</v>
      </c>
      <c r="H5" s="30">
        <v>5</v>
      </c>
      <c r="I5" s="30">
        <v>5</v>
      </c>
      <c r="J5" s="30">
        <v>5</v>
      </c>
      <c r="K5" s="30">
        <v>5</v>
      </c>
      <c r="L5" s="30"/>
      <c r="M5" s="30">
        <v>4</v>
      </c>
    </row>
    <row r="6" spans="1:13" ht="12" customHeight="1" x14ac:dyDescent="0.2">
      <c r="A6" s="1" t="s">
        <v>2</v>
      </c>
      <c r="B6" s="30">
        <f t="shared" ref="B6:B20" si="0">SUM(C6:M6)</f>
        <v>51</v>
      </c>
      <c r="C6" s="30">
        <v>13</v>
      </c>
      <c r="D6" s="30"/>
      <c r="E6" s="30">
        <v>7</v>
      </c>
      <c r="F6" s="30"/>
      <c r="G6" s="31" t="s">
        <v>0</v>
      </c>
      <c r="H6" s="30">
        <v>8</v>
      </c>
      <c r="I6" s="30">
        <v>6</v>
      </c>
      <c r="J6" s="30">
        <v>4</v>
      </c>
      <c r="K6" s="30">
        <v>7</v>
      </c>
      <c r="L6" s="30"/>
      <c r="M6" s="30">
        <v>6</v>
      </c>
    </row>
    <row r="7" spans="1:13" ht="12" customHeight="1" x14ac:dyDescent="0.2">
      <c r="A7" s="1" t="s">
        <v>3</v>
      </c>
      <c r="B7" s="30">
        <f t="shared" si="0"/>
        <v>46</v>
      </c>
      <c r="C7" s="30">
        <v>17</v>
      </c>
      <c r="D7" s="30"/>
      <c r="E7" s="30">
        <v>7</v>
      </c>
      <c r="F7" s="30"/>
      <c r="G7" s="30" t="s">
        <v>0</v>
      </c>
      <c r="H7" s="30">
        <v>8</v>
      </c>
      <c r="I7" s="30">
        <v>1</v>
      </c>
      <c r="J7" s="30">
        <v>7</v>
      </c>
      <c r="K7" s="30" t="s">
        <v>0</v>
      </c>
      <c r="L7" s="30"/>
      <c r="M7" s="30">
        <v>6</v>
      </c>
    </row>
    <row r="8" spans="1:13" ht="12" customHeight="1" x14ac:dyDescent="0.2">
      <c r="A8" s="1" t="s">
        <v>4</v>
      </c>
      <c r="B8" s="30">
        <f t="shared" si="0"/>
        <v>45</v>
      </c>
      <c r="C8" s="30">
        <v>11</v>
      </c>
      <c r="D8" s="30"/>
      <c r="E8" s="30">
        <v>6</v>
      </c>
      <c r="F8" s="30"/>
      <c r="G8" s="30">
        <v>7</v>
      </c>
      <c r="H8" s="30">
        <v>5</v>
      </c>
      <c r="I8" s="30">
        <v>2</v>
      </c>
      <c r="J8" s="30">
        <v>5</v>
      </c>
      <c r="K8" s="30">
        <v>6</v>
      </c>
      <c r="L8" s="30"/>
      <c r="M8" s="30">
        <v>3</v>
      </c>
    </row>
    <row r="9" spans="1:13" ht="12" customHeight="1" x14ac:dyDescent="0.2">
      <c r="A9" s="1" t="s">
        <v>5</v>
      </c>
      <c r="B9" s="30">
        <f t="shared" si="0"/>
        <v>37</v>
      </c>
      <c r="C9" s="30">
        <v>9</v>
      </c>
      <c r="D9" s="30"/>
      <c r="E9" s="30">
        <v>5</v>
      </c>
      <c r="F9" s="30"/>
      <c r="G9" s="30" t="s">
        <v>0</v>
      </c>
      <c r="H9" s="30">
        <v>6</v>
      </c>
      <c r="I9" s="30">
        <v>1</v>
      </c>
      <c r="J9" s="30">
        <v>5</v>
      </c>
      <c r="K9" s="30">
        <v>5</v>
      </c>
      <c r="L9" s="30"/>
      <c r="M9" s="30">
        <v>6</v>
      </c>
    </row>
    <row r="10" spans="1:13" ht="17.25" customHeight="1" x14ac:dyDescent="0.2">
      <c r="A10" s="1" t="s">
        <v>6</v>
      </c>
      <c r="B10" s="30">
        <f t="shared" si="0"/>
        <v>63</v>
      </c>
      <c r="C10" s="30">
        <v>15</v>
      </c>
      <c r="D10" s="30"/>
      <c r="E10" s="30">
        <v>7</v>
      </c>
      <c r="F10" s="30"/>
      <c r="G10" s="30">
        <v>10</v>
      </c>
      <c r="H10" s="30">
        <v>8</v>
      </c>
      <c r="I10" s="30">
        <v>1</v>
      </c>
      <c r="J10" s="30">
        <v>7</v>
      </c>
      <c r="K10" s="30">
        <v>7</v>
      </c>
      <c r="L10" s="30"/>
      <c r="M10" s="30">
        <v>8</v>
      </c>
    </row>
    <row r="11" spans="1:13" ht="12" customHeight="1" x14ac:dyDescent="0.2">
      <c r="A11" s="1" t="s">
        <v>7</v>
      </c>
      <c r="B11" s="30">
        <f t="shared" si="0"/>
        <v>40</v>
      </c>
      <c r="C11" s="30">
        <v>17</v>
      </c>
      <c r="D11" s="30"/>
      <c r="E11" s="30">
        <v>7</v>
      </c>
      <c r="F11" s="30"/>
      <c r="G11" s="31" t="s">
        <v>0</v>
      </c>
      <c r="H11" s="30">
        <v>8</v>
      </c>
      <c r="I11" s="31" t="s">
        <v>0</v>
      </c>
      <c r="J11" s="31" t="s">
        <v>0</v>
      </c>
      <c r="K11" s="31" t="s">
        <v>0</v>
      </c>
      <c r="L11" s="31"/>
      <c r="M11" s="30">
        <v>8</v>
      </c>
    </row>
    <row r="12" spans="1:13" ht="12" customHeight="1" x14ac:dyDescent="0.2">
      <c r="A12" s="1" t="s">
        <v>8</v>
      </c>
      <c r="B12" s="30">
        <f t="shared" si="0"/>
        <v>38</v>
      </c>
      <c r="C12" s="30">
        <v>9</v>
      </c>
      <c r="D12" s="30"/>
      <c r="E12" s="30">
        <v>5</v>
      </c>
      <c r="F12" s="30"/>
      <c r="G12" s="31" t="s">
        <v>0</v>
      </c>
      <c r="H12" s="30">
        <v>5</v>
      </c>
      <c r="I12" s="30">
        <v>5</v>
      </c>
      <c r="J12" s="30">
        <v>5</v>
      </c>
      <c r="K12" s="30">
        <v>5</v>
      </c>
      <c r="L12" s="30"/>
      <c r="M12" s="30">
        <v>4</v>
      </c>
    </row>
    <row r="13" spans="1:13" ht="12" customHeight="1" x14ac:dyDescent="0.2">
      <c r="A13" s="1" t="s">
        <v>9</v>
      </c>
      <c r="B13" s="30">
        <f t="shared" si="0"/>
        <v>43</v>
      </c>
      <c r="C13" s="30">
        <v>9</v>
      </c>
      <c r="D13" s="30"/>
      <c r="E13" s="30">
        <v>5</v>
      </c>
      <c r="F13" s="30"/>
      <c r="G13" s="30">
        <v>5</v>
      </c>
      <c r="H13" s="30">
        <v>5</v>
      </c>
      <c r="I13" s="31">
        <v>5</v>
      </c>
      <c r="J13" s="30">
        <v>5</v>
      </c>
      <c r="K13" s="30">
        <v>3</v>
      </c>
      <c r="L13" s="30"/>
      <c r="M13" s="30">
        <v>6</v>
      </c>
    </row>
    <row r="14" spans="1:13" ht="12" customHeight="1" x14ac:dyDescent="0.2">
      <c r="A14" s="1" t="s">
        <v>10</v>
      </c>
      <c r="B14" s="30">
        <f t="shared" si="0"/>
        <v>55</v>
      </c>
      <c r="C14" s="30">
        <v>15</v>
      </c>
      <c r="D14" s="30"/>
      <c r="E14" s="30">
        <v>7</v>
      </c>
      <c r="F14" s="30"/>
      <c r="G14" s="30">
        <v>7</v>
      </c>
      <c r="H14" s="30">
        <v>8</v>
      </c>
      <c r="I14" s="31" t="s">
        <v>0</v>
      </c>
      <c r="J14" s="30">
        <v>6</v>
      </c>
      <c r="K14" s="30">
        <v>6</v>
      </c>
      <c r="L14" s="30"/>
      <c r="M14" s="30">
        <v>6</v>
      </c>
    </row>
    <row r="15" spans="1:13" ht="17.25" customHeight="1" x14ac:dyDescent="0.2">
      <c r="A15" s="1" t="s">
        <v>11</v>
      </c>
      <c r="B15" s="30">
        <f t="shared" si="0"/>
        <v>47</v>
      </c>
      <c r="C15" s="30">
        <v>9</v>
      </c>
      <c r="D15" s="30"/>
      <c r="E15" s="30">
        <v>6</v>
      </c>
      <c r="F15" s="30"/>
      <c r="G15" s="30">
        <v>6</v>
      </c>
      <c r="H15" s="30">
        <v>5</v>
      </c>
      <c r="I15" s="30">
        <v>1</v>
      </c>
      <c r="J15" s="30">
        <v>6</v>
      </c>
      <c r="K15" s="30">
        <v>6</v>
      </c>
      <c r="L15" s="30"/>
      <c r="M15" s="30">
        <v>8</v>
      </c>
    </row>
    <row r="16" spans="1:13" ht="12" customHeight="1" x14ac:dyDescent="0.2">
      <c r="A16" s="1" t="s">
        <v>12</v>
      </c>
      <c r="B16" s="30">
        <f t="shared" si="0"/>
        <v>61</v>
      </c>
      <c r="C16" s="30">
        <v>15</v>
      </c>
      <c r="D16" s="30"/>
      <c r="E16" s="30">
        <v>7</v>
      </c>
      <c r="F16" s="30"/>
      <c r="G16" s="31" t="s">
        <v>0</v>
      </c>
      <c r="H16" s="30">
        <v>17</v>
      </c>
      <c r="I16" s="30">
        <v>1</v>
      </c>
      <c r="J16" s="30">
        <v>8</v>
      </c>
      <c r="K16" s="30">
        <v>8</v>
      </c>
      <c r="L16" s="30"/>
      <c r="M16" s="30">
        <v>5</v>
      </c>
    </row>
    <row r="17" spans="1:13" ht="12" customHeight="1" x14ac:dyDescent="0.2">
      <c r="A17" s="1" t="s">
        <v>13</v>
      </c>
      <c r="B17" s="30">
        <f t="shared" si="0"/>
        <v>45</v>
      </c>
      <c r="C17" s="30">
        <v>9</v>
      </c>
      <c r="D17" s="30"/>
      <c r="E17" s="30">
        <v>6</v>
      </c>
      <c r="F17" s="30"/>
      <c r="G17" s="30">
        <v>5</v>
      </c>
      <c r="H17" s="30">
        <v>5</v>
      </c>
      <c r="I17" s="30">
        <v>5</v>
      </c>
      <c r="J17" s="30">
        <v>5</v>
      </c>
      <c r="K17" s="30">
        <v>5</v>
      </c>
      <c r="L17" s="30"/>
      <c r="M17" s="30">
        <v>5</v>
      </c>
    </row>
    <row r="18" spans="1:13" ht="12" customHeight="1" x14ac:dyDescent="0.2">
      <c r="A18" s="1" t="s">
        <v>14</v>
      </c>
      <c r="B18" s="30">
        <f t="shared" si="0"/>
        <v>40</v>
      </c>
      <c r="C18" s="30">
        <v>13</v>
      </c>
      <c r="D18" s="30"/>
      <c r="E18" s="30">
        <v>5</v>
      </c>
      <c r="F18" s="30"/>
      <c r="G18" s="31" t="s">
        <v>0</v>
      </c>
      <c r="H18" s="30">
        <v>6</v>
      </c>
      <c r="I18" s="30">
        <v>1</v>
      </c>
      <c r="J18" s="30">
        <v>5</v>
      </c>
      <c r="K18" s="30">
        <v>4</v>
      </c>
      <c r="L18" s="30"/>
      <c r="M18" s="30">
        <v>6</v>
      </c>
    </row>
    <row r="19" spans="1:13" ht="12" customHeight="1" x14ac:dyDescent="0.2">
      <c r="A19" s="1" t="s">
        <v>15</v>
      </c>
      <c r="B19" s="30">
        <f t="shared" si="0"/>
        <v>42</v>
      </c>
      <c r="C19" s="30">
        <v>9</v>
      </c>
      <c r="D19" s="30"/>
      <c r="E19" s="30">
        <v>7</v>
      </c>
      <c r="F19" s="30"/>
      <c r="G19" s="31" t="s">
        <v>0</v>
      </c>
      <c r="H19" s="30">
        <v>7</v>
      </c>
      <c r="I19" s="30">
        <v>1</v>
      </c>
      <c r="J19" s="30">
        <v>6</v>
      </c>
      <c r="K19" s="30">
        <v>6</v>
      </c>
      <c r="L19" s="30"/>
      <c r="M19" s="30">
        <v>6</v>
      </c>
    </row>
    <row r="20" spans="1:13" ht="17.25" customHeight="1" x14ac:dyDescent="0.2">
      <c r="A20" s="1" t="s">
        <v>16</v>
      </c>
      <c r="B20" s="30">
        <f t="shared" si="0"/>
        <v>82</v>
      </c>
      <c r="C20" s="30">
        <v>27</v>
      </c>
      <c r="D20" s="30"/>
      <c r="E20" s="30">
        <v>8</v>
      </c>
      <c r="F20" s="30"/>
      <c r="G20" s="30">
        <v>7</v>
      </c>
      <c r="H20" s="30">
        <v>21</v>
      </c>
      <c r="I20" s="31" t="s">
        <v>0</v>
      </c>
      <c r="J20" s="30">
        <v>8</v>
      </c>
      <c r="K20" s="30">
        <v>8</v>
      </c>
      <c r="L20" s="30"/>
      <c r="M20" s="30">
        <v>3</v>
      </c>
    </row>
    <row r="21" spans="1:13" ht="17.25" customHeight="1" x14ac:dyDescent="0.2">
      <c r="A21" s="75" t="s">
        <v>35</v>
      </c>
      <c r="B21" s="32">
        <f>SUM(B22:B23)</f>
        <v>698</v>
      </c>
      <c r="C21" s="32">
        <f>SUM(C22:C23)</f>
        <v>181</v>
      </c>
      <c r="D21" s="30"/>
      <c r="E21" s="33">
        <f>SUM(E22:E23)</f>
        <v>92</v>
      </c>
      <c r="F21" s="33"/>
      <c r="G21" s="33">
        <f>SUM(G22:G23)</f>
        <v>45</v>
      </c>
      <c r="H21" s="33">
        <f>SUM(H22:H23)</f>
        <v>106</v>
      </c>
      <c r="I21" s="33">
        <f>SUM(I22:I23)</f>
        <v>35</v>
      </c>
      <c r="J21" s="33">
        <f>SUM(J22:J23)</f>
        <v>79</v>
      </c>
      <c r="K21" s="33">
        <f>SUM(K22:K23)</f>
        <v>73</v>
      </c>
      <c r="L21" s="33"/>
      <c r="M21" s="33">
        <f>SUM(M22:M23)</f>
        <v>87</v>
      </c>
    </row>
    <row r="22" spans="1:13" ht="12" customHeight="1" x14ac:dyDescent="0.2">
      <c r="A22" s="76" t="s">
        <v>36</v>
      </c>
      <c r="B22" s="32">
        <f>SUM(B6,B7,B9,B10,B11,B14,B15,B16,B18)</f>
        <v>440</v>
      </c>
      <c r="C22" s="32">
        <f>SUM(C6,C7,C9,C10,C11,C14,C15,C16,C18)</f>
        <v>123</v>
      </c>
      <c r="D22" s="30"/>
      <c r="E22" s="33">
        <f>SUM(E6,E7,E9,E10,E11,E14,E15,E16,E18)</f>
        <v>58</v>
      </c>
      <c r="F22" s="33"/>
      <c r="G22" s="33">
        <f>SUM(G6,G7,G9,G10,G11,G14,G15,G16,G18)</f>
        <v>23</v>
      </c>
      <c r="H22" s="33">
        <f>SUM(H6,H7,H9,H10,H11,H14,H15,H16,H18)</f>
        <v>74</v>
      </c>
      <c r="I22" s="33">
        <f>SUM(I6,I7,I9,I10,I11,I14,I15,I16,I18)</f>
        <v>12</v>
      </c>
      <c r="J22" s="33">
        <f>SUM(J6,J7,J9,J10,J11,J14,J15,J16,J18)</f>
        <v>48</v>
      </c>
      <c r="K22" s="33">
        <f>SUM(K6,K7,K9,K10,K11,K14,K15,K16,K18)</f>
        <v>43</v>
      </c>
      <c r="L22" s="33"/>
      <c r="M22" s="33">
        <f>SUM(M6,M7,M9,M10,M11,M14,M15,M16,M18)</f>
        <v>59</v>
      </c>
    </row>
    <row r="23" spans="1:13" ht="12" customHeight="1" x14ac:dyDescent="0.2">
      <c r="A23" s="75" t="s">
        <v>37</v>
      </c>
      <c r="B23" s="32">
        <f>SUM(B5,B8,B12,B13,B17,B19)</f>
        <v>258</v>
      </c>
      <c r="C23" s="32">
        <f>SUM(C5,C8,C12,C13,C17,C19)</f>
        <v>58</v>
      </c>
      <c r="D23" s="30"/>
      <c r="E23" s="33">
        <f>SUM(E5,E8,E12,E13,E17,E19)</f>
        <v>34</v>
      </c>
      <c r="F23" s="33"/>
      <c r="G23" s="33">
        <f>SUM(G5,G8,G12,G13,G17,G19)</f>
        <v>22</v>
      </c>
      <c r="H23" s="33">
        <f>SUM(H5,H8,H12,H13,H17,H19)</f>
        <v>32</v>
      </c>
      <c r="I23" s="33">
        <f>SUM(I5,I8,I12,I13,I17,I19)</f>
        <v>23</v>
      </c>
      <c r="J23" s="33">
        <f>SUM(J5,J8,J12,J13,J17,J19)</f>
        <v>31</v>
      </c>
      <c r="K23" s="33">
        <f>SUM(K5,K8,K12,K13,K17,K19)</f>
        <v>30</v>
      </c>
      <c r="L23" s="33"/>
      <c r="M23" s="33">
        <f>SUM(M5,M8,M12,M13,M17,M19)</f>
        <v>28</v>
      </c>
    </row>
    <row r="24" spans="1:13" ht="17.25" customHeight="1" thickBot="1" x14ac:dyDescent="0.25">
      <c r="A24" s="77" t="s">
        <v>17</v>
      </c>
      <c r="B24" s="34">
        <f>SUM(B20,B21)</f>
        <v>780</v>
      </c>
      <c r="C24" s="34">
        <f>SUM(C20,C21)</f>
        <v>208</v>
      </c>
      <c r="D24" s="35"/>
      <c r="E24" s="36">
        <f>SUM(E20,E21)</f>
        <v>100</v>
      </c>
      <c r="F24" s="36"/>
      <c r="G24" s="36">
        <f>SUM(G20,G21)</f>
        <v>52</v>
      </c>
      <c r="H24" s="36">
        <f>SUM(H20,H21)</f>
        <v>127</v>
      </c>
      <c r="I24" s="36">
        <f>SUM(I20,I21)</f>
        <v>35</v>
      </c>
      <c r="J24" s="36">
        <f>SUM(J20,J21)</f>
        <v>87</v>
      </c>
      <c r="K24" s="36">
        <f>SUM(K20,K21)</f>
        <v>81</v>
      </c>
      <c r="L24" s="36"/>
      <c r="M24" s="36">
        <f>SUM(M20,M21)</f>
        <v>90</v>
      </c>
    </row>
    <row r="25" spans="1:13" ht="12" customHeight="1" x14ac:dyDescent="0.2">
      <c r="A25" s="85" t="s">
        <v>49</v>
      </c>
      <c r="B25" s="11"/>
      <c r="C25" s="11"/>
      <c r="D25" s="7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" customHeight="1" x14ac:dyDescent="0.2">
      <c r="A26" s="86" t="s">
        <v>50</v>
      </c>
      <c r="B26" s="13"/>
      <c r="C26" s="13"/>
      <c r="D26" s="14"/>
      <c r="E26" s="15"/>
      <c r="F26" s="12"/>
      <c r="G26" s="12"/>
      <c r="H26" s="12"/>
      <c r="I26" s="12"/>
      <c r="J26" s="12"/>
      <c r="K26" s="12"/>
      <c r="L26" s="12"/>
      <c r="M26" s="12"/>
    </row>
    <row r="27" spans="1:13" ht="12" customHeight="1" x14ac:dyDescent="0.2">
      <c r="A27" s="86" t="s">
        <v>78</v>
      </c>
      <c r="B27" s="13"/>
      <c r="C27" s="13"/>
      <c r="D27" s="14"/>
      <c r="E27" s="15"/>
      <c r="F27" s="12"/>
      <c r="G27" s="12"/>
      <c r="H27" s="12"/>
      <c r="I27" s="12"/>
      <c r="J27" s="12"/>
      <c r="K27" s="12"/>
      <c r="L27" s="12"/>
      <c r="M27" s="12"/>
    </row>
    <row r="28" spans="1:13" x14ac:dyDescent="0.2">
      <c r="A28" s="16"/>
      <c r="B28" s="11"/>
      <c r="C28" s="11"/>
      <c r="D28" s="7"/>
      <c r="E28" s="12"/>
      <c r="F28" s="12"/>
      <c r="G28" s="12"/>
      <c r="H28" s="12"/>
      <c r="I28" s="12"/>
      <c r="J28" s="12"/>
      <c r="K28" s="12"/>
      <c r="L28" s="12"/>
      <c r="M28" s="12"/>
    </row>
  </sheetData>
  <mergeCells count="1">
    <mergeCell ref="G3:K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ignoredErrors>
    <ignoredError sqref="E21:M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0"/>
  <sheetViews>
    <sheetView showGridLines="0" workbookViewId="0">
      <selection activeCell="P14" sqref="P14"/>
    </sheetView>
  </sheetViews>
  <sheetFormatPr defaultColWidth="11" defaultRowHeight="12" x14ac:dyDescent="0.2"/>
  <cols>
    <col min="1" max="1" width="18.140625" style="4" customWidth="1"/>
    <col min="2" max="2" width="6.28515625" style="4" customWidth="1"/>
    <col min="3" max="3" width="9.5703125" style="4" customWidth="1"/>
    <col min="4" max="4" width="1" style="4" customWidth="1"/>
    <col min="5" max="5" width="11.7109375" style="4" customWidth="1"/>
    <col min="6" max="6" width="0.7109375" style="4" customWidth="1"/>
    <col min="7" max="7" width="8.140625" style="4" customWidth="1"/>
    <col min="8" max="8" width="11.7109375" style="4" customWidth="1"/>
    <col min="9" max="9" width="9.5703125" style="4" customWidth="1"/>
    <col min="10" max="10" width="11.7109375" style="4" customWidth="1"/>
    <col min="11" max="11" width="8.5703125" style="4" customWidth="1"/>
    <col min="12" max="12" width="0.85546875" style="4" customWidth="1"/>
    <col min="13" max="13" width="11.7109375" style="4" customWidth="1"/>
    <col min="14" max="16384" width="11" style="4"/>
  </cols>
  <sheetData>
    <row r="1" spans="1:13" s="27" customFormat="1" ht="14.45" customHeight="1" x14ac:dyDescent="0.2">
      <c r="A1" s="1" t="s">
        <v>53</v>
      </c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1.6" customHeight="1" thickBot="1" x14ac:dyDescent="0.25">
      <c r="A2" s="84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" customHeight="1" x14ac:dyDescent="0.2">
      <c r="A3" s="41"/>
      <c r="B3" s="41"/>
      <c r="C3" s="41"/>
      <c r="D3" s="41"/>
      <c r="E3" s="41"/>
      <c r="F3" s="41"/>
      <c r="G3" s="132" t="s">
        <v>44</v>
      </c>
      <c r="H3" s="132"/>
      <c r="I3" s="132"/>
      <c r="J3" s="132"/>
      <c r="K3" s="132"/>
      <c r="L3" s="87"/>
      <c r="M3" s="41"/>
    </row>
    <row r="4" spans="1:13" ht="49.15" customHeight="1" x14ac:dyDescent="0.2">
      <c r="A4" s="82" t="s">
        <v>54</v>
      </c>
      <c r="B4" s="83" t="s">
        <v>38</v>
      </c>
      <c r="C4" s="89" t="s">
        <v>40</v>
      </c>
      <c r="D4" s="90"/>
      <c r="E4" s="89" t="s">
        <v>41</v>
      </c>
      <c r="F4" s="91"/>
      <c r="G4" s="89" t="s">
        <v>42</v>
      </c>
      <c r="H4" s="89" t="s">
        <v>55</v>
      </c>
      <c r="I4" s="89" t="s">
        <v>45</v>
      </c>
      <c r="J4" s="89" t="s">
        <v>46</v>
      </c>
      <c r="K4" s="89" t="s">
        <v>47</v>
      </c>
      <c r="L4" s="91"/>
      <c r="M4" s="89" t="s">
        <v>48</v>
      </c>
    </row>
    <row r="5" spans="1:13" ht="17.25" customHeight="1" x14ac:dyDescent="0.2">
      <c r="A5" s="81" t="s">
        <v>33</v>
      </c>
      <c r="B5" s="38"/>
      <c r="C5" s="38"/>
      <c r="D5" s="39"/>
      <c r="E5" s="38"/>
      <c r="F5" s="38"/>
      <c r="G5" s="38"/>
      <c r="H5" s="38"/>
      <c r="I5" s="38"/>
      <c r="J5" s="38"/>
      <c r="K5" s="38"/>
      <c r="L5" s="38"/>
      <c r="M5" s="38"/>
    </row>
    <row r="6" spans="1:13" ht="12" customHeight="1" x14ac:dyDescent="0.2">
      <c r="A6" s="1" t="s">
        <v>1</v>
      </c>
      <c r="B6" s="1">
        <f>SUM(C6:M6)</f>
        <v>22</v>
      </c>
      <c r="C6" s="1">
        <v>4</v>
      </c>
      <c r="D6" s="1"/>
      <c r="E6" s="1">
        <v>3</v>
      </c>
      <c r="F6" s="1"/>
      <c r="G6" s="1">
        <v>3</v>
      </c>
      <c r="H6" s="1">
        <v>2</v>
      </c>
      <c r="I6" s="1">
        <v>2</v>
      </c>
      <c r="J6" s="1">
        <v>3</v>
      </c>
      <c r="K6" s="1">
        <v>3</v>
      </c>
      <c r="L6" s="1"/>
      <c r="M6" s="1">
        <v>2</v>
      </c>
    </row>
    <row r="7" spans="1:13" ht="12" customHeight="1" x14ac:dyDescent="0.2">
      <c r="A7" s="1" t="s">
        <v>2</v>
      </c>
      <c r="B7" s="1">
        <f t="shared" ref="B7:B21" si="0">SUM(C7:M7)</f>
        <v>19</v>
      </c>
      <c r="C7" s="1">
        <v>2</v>
      </c>
      <c r="D7" s="1"/>
      <c r="E7" s="1">
        <v>3</v>
      </c>
      <c r="F7" s="1"/>
      <c r="G7" s="31" t="s">
        <v>0</v>
      </c>
      <c r="H7" s="1">
        <v>3</v>
      </c>
      <c r="I7" s="1">
        <v>2</v>
      </c>
      <c r="J7" s="1">
        <v>3</v>
      </c>
      <c r="K7" s="1">
        <v>4</v>
      </c>
      <c r="L7" s="1"/>
      <c r="M7" s="1">
        <v>2</v>
      </c>
    </row>
    <row r="8" spans="1:13" ht="12" customHeight="1" x14ac:dyDescent="0.2">
      <c r="A8" s="1" t="s">
        <v>3</v>
      </c>
      <c r="B8" s="1">
        <f t="shared" si="0"/>
        <v>18</v>
      </c>
      <c r="C8" s="1">
        <v>5</v>
      </c>
      <c r="D8" s="1"/>
      <c r="E8" s="1">
        <v>3</v>
      </c>
      <c r="F8" s="1"/>
      <c r="G8" s="31" t="s">
        <v>0</v>
      </c>
      <c r="H8" s="1">
        <v>4</v>
      </c>
      <c r="I8" s="31">
        <v>1</v>
      </c>
      <c r="J8" s="1">
        <v>3</v>
      </c>
      <c r="K8" s="31" t="s">
        <v>0</v>
      </c>
      <c r="L8" s="1"/>
      <c r="M8" s="1">
        <v>2</v>
      </c>
    </row>
    <row r="9" spans="1:13" ht="12" customHeight="1" x14ac:dyDescent="0.2">
      <c r="A9" s="1" t="s">
        <v>4</v>
      </c>
      <c r="B9" s="1">
        <f t="shared" si="0"/>
        <v>18</v>
      </c>
      <c r="C9" s="1">
        <v>3</v>
      </c>
      <c r="D9" s="1"/>
      <c r="E9" s="1">
        <v>3</v>
      </c>
      <c r="F9" s="1"/>
      <c r="G9" s="1">
        <v>3</v>
      </c>
      <c r="H9" s="1">
        <v>2</v>
      </c>
      <c r="I9" s="31">
        <v>1</v>
      </c>
      <c r="J9" s="1">
        <v>2</v>
      </c>
      <c r="K9" s="1">
        <v>3</v>
      </c>
      <c r="L9" s="1"/>
      <c r="M9" s="1">
        <v>1</v>
      </c>
    </row>
    <row r="10" spans="1:13" ht="12" customHeight="1" x14ac:dyDescent="0.2">
      <c r="A10" s="1" t="s">
        <v>5</v>
      </c>
      <c r="B10" s="1">
        <f t="shared" si="0"/>
        <v>16</v>
      </c>
      <c r="C10" s="1">
        <v>4</v>
      </c>
      <c r="D10" s="1"/>
      <c r="E10" s="1">
        <v>2</v>
      </c>
      <c r="F10" s="1"/>
      <c r="G10" s="31" t="s">
        <v>0</v>
      </c>
      <c r="H10" s="31">
        <v>3</v>
      </c>
      <c r="I10" s="31" t="s">
        <v>0</v>
      </c>
      <c r="J10" s="1">
        <v>2</v>
      </c>
      <c r="K10" s="1">
        <v>2</v>
      </c>
      <c r="L10" s="1"/>
      <c r="M10" s="1">
        <v>3</v>
      </c>
    </row>
    <row r="11" spans="1:13" ht="17.25" customHeight="1" x14ac:dyDescent="0.2">
      <c r="A11" s="1" t="s">
        <v>6</v>
      </c>
      <c r="B11" s="1">
        <f t="shared" si="0"/>
        <v>23</v>
      </c>
      <c r="C11" s="1">
        <v>5</v>
      </c>
      <c r="D11" s="1"/>
      <c r="E11" s="1">
        <v>3</v>
      </c>
      <c r="F11" s="1"/>
      <c r="G11" s="1">
        <v>4</v>
      </c>
      <c r="H11" s="1">
        <v>3</v>
      </c>
      <c r="I11" s="31" t="s">
        <v>0</v>
      </c>
      <c r="J11" s="1">
        <v>4</v>
      </c>
      <c r="K11" s="1">
        <v>4</v>
      </c>
      <c r="L11" s="1"/>
      <c r="M11" s="31" t="s">
        <v>0</v>
      </c>
    </row>
    <row r="12" spans="1:13" ht="12" customHeight="1" x14ac:dyDescent="0.2">
      <c r="A12" s="1" t="s">
        <v>7</v>
      </c>
      <c r="B12" s="1">
        <f t="shared" si="0"/>
        <v>18</v>
      </c>
      <c r="C12" s="1">
        <v>6</v>
      </c>
      <c r="D12" s="1"/>
      <c r="E12" s="1">
        <v>4</v>
      </c>
      <c r="F12" s="1"/>
      <c r="G12" s="31" t="s">
        <v>0</v>
      </c>
      <c r="H12" s="1">
        <v>3</v>
      </c>
      <c r="I12" s="31" t="s">
        <v>0</v>
      </c>
      <c r="J12" s="31" t="s">
        <v>0</v>
      </c>
      <c r="K12" s="31" t="s">
        <v>0</v>
      </c>
      <c r="L12" s="31"/>
      <c r="M12" s="1">
        <v>5</v>
      </c>
    </row>
    <row r="13" spans="1:13" ht="12" customHeight="1" x14ac:dyDescent="0.2">
      <c r="A13" s="1" t="s">
        <v>8</v>
      </c>
      <c r="B13" s="1">
        <f t="shared" si="0"/>
        <v>21</v>
      </c>
      <c r="C13" s="1">
        <v>4</v>
      </c>
      <c r="D13" s="1"/>
      <c r="E13" s="1">
        <v>3</v>
      </c>
      <c r="F13" s="1"/>
      <c r="G13" s="31" t="s">
        <v>0</v>
      </c>
      <c r="H13" s="1">
        <v>2</v>
      </c>
      <c r="I13" s="1">
        <v>3</v>
      </c>
      <c r="J13" s="1">
        <v>3</v>
      </c>
      <c r="K13" s="1">
        <v>3</v>
      </c>
      <c r="L13" s="1"/>
      <c r="M13" s="1">
        <v>3</v>
      </c>
    </row>
    <row r="14" spans="1:13" ht="12" customHeight="1" x14ac:dyDescent="0.2">
      <c r="A14" s="1" t="s">
        <v>9</v>
      </c>
      <c r="B14" s="1">
        <f t="shared" si="0"/>
        <v>22</v>
      </c>
      <c r="C14" s="1">
        <v>5</v>
      </c>
      <c r="D14" s="1"/>
      <c r="E14" s="1">
        <v>2</v>
      </c>
      <c r="F14" s="1"/>
      <c r="G14" s="1">
        <v>3</v>
      </c>
      <c r="H14" s="1">
        <v>2</v>
      </c>
      <c r="I14" s="31">
        <v>2</v>
      </c>
      <c r="J14" s="1">
        <v>3</v>
      </c>
      <c r="K14" s="1">
        <v>2</v>
      </c>
      <c r="L14" s="1"/>
      <c r="M14" s="1">
        <v>3</v>
      </c>
    </row>
    <row r="15" spans="1:13" ht="12" customHeight="1" x14ac:dyDescent="0.2">
      <c r="A15" s="1" t="s">
        <v>10</v>
      </c>
      <c r="B15" s="1">
        <f t="shared" si="0"/>
        <v>29</v>
      </c>
      <c r="C15" s="1">
        <v>7</v>
      </c>
      <c r="D15" s="1"/>
      <c r="E15" s="1">
        <v>4</v>
      </c>
      <c r="F15" s="1"/>
      <c r="G15" s="1">
        <v>4</v>
      </c>
      <c r="H15" s="1">
        <v>4</v>
      </c>
      <c r="I15" s="31" t="s">
        <v>0</v>
      </c>
      <c r="J15" s="1">
        <v>3</v>
      </c>
      <c r="K15" s="1">
        <v>3</v>
      </c>
      <c r="L15" s="1"/>
      <c r="M15" s="1">
        <v>4</v>
      </c>
    </row>
    <row r="16" spans="1:13" ht="17.25" customHeight="1" x14ac:dyDescent="0.2">
      <c r="A16" s="1" t="s">
        <v>11</v>
      </c>
      <c r="B16" s="1">
        <f t="shared" si="0"/>
        <v>26</v>
      </c>
      <c r="C16" s="1">
        <v>6</v>
      </c>
      <c r="D16" s="1"/>
      <c r="E16" s="1">
        <v>3</v>
      </c>
      <c r="F16" s="1"/>
      <c r="G16" s="1">
        <v>3</v>
      </c>
      <c r="H16" s="1">
        <v>3</v>
      </c>
      <c r="I16" s="31" t="s">
        <v>0</v>
      </c>
      <c r="J16" s="1">
        <v>3</v>
      </c>
      <c r="K16" s="1">
        <v>3</v>
      </c>
      <c r="L16" s="1"/>
      <c r="M16" s="1">
        <v>5</v>
      </c>
    </row>
    <row r="17" spans="1:13" ht="12" customHeight="1" x14ac:dyDescent="0.2">
      <c r="A17" s="1" t="s">
        <v>12</v>
      </c>
      <c r="B17" s="1">
        <f t="shared" si="0"/>
        <v>31</v>
      </c>
      <c r="C17" s="1">
        <v>9</v>
      </c>
      <c r="D17" s="1"/>
      <c r="E17" s="1">
        <v>3</v>
      </c>
      <c r="F17" s="1"/>
      <c r="G17" s="31" t="s">
        <v>0</v>
      </c>
      <c r="H17" s="1">
        <v>7</v>
      </c>
      <c r="I17" s="31" t="s">
        <v>0</v>
      </c>
      <c r="J17" s="1">
        <v>4</v>
      </c>
      <c r="K17" s="1">
        <v>5</v>
      </c>
      <c r="L17" s="1"/>
      <c r="M17" s="1">
        <v>3</v>
      </c>
    </row>
    <row r="18" spans="1:13" ht="12" customHeight="1" x14ac:dyDescent="0.2">
      <c r="A18" s="1" t="s">
        <v>13</v>
      </c>
      <c r="B18" s="1">
        <f t="shared" si="0"/>
        <v>20</v>
      </c>
      <c r="C18" s="1">
        <v>2</v>
      </c>
      <c r="D18" s="1"/>
      <c r="E18" s="1">
        <v>3</v>
      </c>
      <c r="F18" s="1"/>
      <c r="G18" s="1">
        <v>3</v>
      </c>
      <c r="H18" s="1">
        <v>2</v>
      </c>
      <c r="I18" s="1">
        <v>3</v>
      </c>
      <c r="J18" s="1">
        <v>2</v>
      </c>
      <c r="K18" s="1">
        <v>3</v>
      </c>
      <c r="L18" s="1"/>
      <c r="M18" s="1">
        <v>2</v>
      </c>
    </row>
    <row r="19" spans="1:13" ht="12" customHeight="1" x14ac:dyDescent="0.2">
      <c r="A19" s="1" t="s">
        <v>14</v>
      </c>
      <c r="B19" s="1">
        <f t="shared" si="0"/>
        <v>19</v>
      </c>
      <c r="C19" s="1">
        <v>7</v>
      </c>
      <c r="D19" s="1"/>
      <c r="E19" s="1">
        <v>2</v>
      </c>
      <c r="F19" s="1"/>
      <c r="G19" s="31" t="s">
        <v>0</v>
      </c>
      <c r="H19" s="1">
        <v>2</v>
      </c>
      <c r="I19" s="31">
        <v>1</v>
      </c>
      <c r="J19" s="1">
        <v>3</v>
      </c>
      <c r="K19" s="1">
        <v>2</v>
      </c>
      <c r="L19" s="1"/>
      <c r="M19" s="1">
        <v>2</v>
      </c>
    </row>
    <row r="20" spans="1:13" ht="12" customHeight="1" x14ac:dyDescent="0.2">
      <c r="A20" s="1" t="s">
        <v>15</v>
      </c>
      <c r="B20" s="1">
        <f t="shared" si="0"/>
        <v>20</v>
      </c>
      <c r="C20" s="1">
        <v>4</v>
      </c>
      <c r="D20" s="1"/>
      <c r="E20" s="1">
        <v>3</v>
      </c>
      <c r="F20" s="1"/>
      <c r="G20" s="31" t="s">
        <v>0</v>
      </c>
      <c r="H20" s="1">
        <v>2</v>
      </c>
      <c r="I20" s="31" t="s">
        <v>0</v>
      </c>
      <c r="J20" s="1">
        <v>3</v>
      </c>
      <c r="K20" s="1">
        <v>4</v>
      </c>
      <c r="L20" s="1"/>
      <c r="M20" s="1">
        <v>4</v>
      </c>
    </row>
    <row r="21" spans="1:13" ht="17.25" customHeight="1" x14ac:dyDescent="0.2">
      <c r="A21" s="1" t="s">
        <v>16</v>
      </c>
      <c r="B21" s="1">
        <f t="shared" si="0"/>
        <v>37</v>
      </c>
      <c r="C21" s="1">
        <v>11</v>
      </c>
      <c r="D21" s="1"/>
      <c r="E21" s="1">
        <v>4</v>
      </c>
      <c r="F21" s="1"/>
      <c r="G21" s="1">
        <v>4</v>
      </c>
      <c r="H21" s="1">
        <v>9</v>
      </c>
      <c r="I21" s="31" t="s">
        <v>0</v>
      </c>
      <c r="J21" s="1">
        <v>4</v>
      </c>
      <c r="K21" s="1">
        <v>4</v>
      </c>
      <c r="L21" s="1"/>
      <c r="M21" s="1">
        <v>1</v>
      </c>
    </row>
    <row r="22" spans="1:13" ht="17.25" customHeight="1" x14ac:dyDescent="0.2">
      <c r="A22" s="75" t="s">
        <v>35</v>
      </c>
      <c r="B22" s="32">
        <f>SUM(B23:B24)</f>
        <v>322</v>
      </c>
      <c r="C22" s="32">
        <f>SUM(C23:C24)</f>
        <v>73</v>
      </c>
      <c r="D22" s="1"/>
      <c r="E22" s="33">
        <f>SUM(E23:E24)</f>
        <v>44</v>
      </c>
      <c r="F22" s="33"/>
      <c r="G22" s="33">
        <f>SUM(G23:G24)</f>
        <v>23</v>
      </c>
      <c r="H22" s="33">
        <f>SUM(H23:H24)</f>
        <v>44</v>
      </c>
      <c r="I22" s="33">
        <f>SUM(I23:I24)</f>
        <v>15</v>
      </c>
      <c r="J22" s="33">
        <f>SUM(J23:J24)</f>
        <v>41</v>
      </c>
      <c r="K22" s="33">
        <f>SUM(K23:K24)</f>
        <v>41</v>
      </c>
      <c r="L22" s="33"/>
      <c r="M22" s="33">
        <f>SUM(M23:M24)</f>
        <v>41</v>
      </c>
    </row>
    <row r="23" spans="1:13" ht="12" customHeight="1" x14ac:dyDescent="0.2">
      <c r="A23" s="76" t="s">
        <v>36</v>
      </c>
      <c r="B23" s="32">
        <f>SUM(B7,B8,B10,B11,B12,B15,B16,B17,B19)</f>
        <v>199</v>
      </c>
      <c r="C23" s="32">
        <f>SUM(C7,C8,C10,C11,C12,C15,C16,C17,C19)</f>
        <v>51</v>
      </c>
      <c r="D23" s="1"/>
      <c r="E23" s="33">
        <f>SUM(E7,E8,E10,E11,E12,E15,E16,E17,E19)</f>
        <v>27</v>
      </c>
      <c r="F23" s="33"/>
      <c r="G23" s="33">
        <f>SUM(G7,G8,G10,G11,G12,G15,G16,G17,G19)</f>
        <v>11</v>
      </c>
      <c r="H23" s="33">
        <f>SUM(H7,H8,H10,H11,H12,H15,H16,H17,H19)</f>
        <v>32</v>
      </c>
      <c r="I23" s="33">
        <f>SUM(I7,I8,I10,I11,I12,I15,I16,I17,I19)</f>
        <v>4</v>
      </c>
      <c r="J23" s="33">
        <f>SUM(J7,J8,J10,J11,J12,J15,J16,J17,J19)</f>
        <v>25</v>
      </c>
      <c r="K23" s="33">
        <f>SUM(K7,K8,K10,K11,K12,K15,K16,K17,K19)</f>
        <v>23</v>
      </c>
      <c r="L23" s="33"/>
      <c r="M23" s="33">
        <f>SUM(M7,M8,M10,M11,M12,M15,M16,M17,M19)</f>
        <v>26</v>
      </c>
    </row>
    <row r="24" spans="1:13" ht="12" customHeight="1" x14ac:dyDescent="0.2">
      <c r="A24" s="75" t="s">
        <v>37</v>
      </c>
      <c r="B24" s="32">
        <f>SUM(B6,B9,B13,B14,B18,B20)</f>
        <v>123</v>
      </c>
      <c r="C24" s="32">
        <f>SUM(C6,C9,C13,C14,C18,C20)</f>
        <v>22</v>
      </c>
      <c r="D24" s="1"/>
      <c r="E24" s="33">
        <f>SUM(E6,E9,E13,E14,E18,E20)</f>
        <v>17</v>
      </c>
      <c r="F24" s="33"/>
      <c r="G24" s="33">
        <f>SUM(G6,G9,G13,G14,G18,G20)</f>
        <v>12</v>
      </c>
      <c r="H24" s="33">
        <f>SUM(H6,H9,H13,H14,H18,H20)</f>
        <v>12</v>
      </c>
      <c r="I24" s="33">
        <f>SUM(I6,I9,I13,I14,I18,I20)</f>
        <v>11</v>
      </c>
      <c r="J24" s="33">
        <f>SUM(J6,J9,J13,J14,J18,J20)</f>
        <v>16</v>
      </c>
      <c r="K24" s="33">
        <f>SUM(K6,K9,K13,K14,K18,K20)</f>
        <v>18</v>
      </c>
      <c r="L24" s="33"/>
      <c r="M24" s="33">
        <f>SUM(M6,M9,M13,M14,M18,M20)</f>
        <v>15</v>
      </c>
    </row>
    <row r="25" spans="1:13" ht="17.25" customHeight="1" x14ac:dyDescent="0.2">
      <c r="A25" s="78" t="s">
        <v>17</v>
      </c>
      <c r="B25" s="40">
        <f>SUM(B21,B22)</f>
        <v>359</v>
      </c>
      <c r="C25" s="40">
        <f>SUM(C21,C22)</f>
        <v>84</v>
      </c>
      <c r="D25" s="41"/>
      <c r="E25" s="42">
        <f>SUM(E21,E22)</f>
        <v>48</v>
      </c>
      <c r="F25" s="42"/>
      <c r="G25" s="42">
        <f>SUM(G21,G22)</f>
        <v>27</v>
      </c>
      <c r="H25" s="42">
        <f>SUM(H21,H22)</f>
        <v>53</v>
      </c>
      <c r="I25" s="42">
        <f>SUM(I21,I22)</f>
        <v>15</v>
      </c>
      <c r="J25" s="42">
        <f>SUM(J21,J22)</f>
        <v>45</v>
      </c>
      <c r="K25" s="42">
        <f>SUM(K21,K22)</f>
        <v>45</v>
      </c>
      <c r="L25" s="42"/>
      <c r="M25" s="42">
        <f>SUM(M21,M22)</f>
        <v>42</v>
      </c>
    </row>
    <row r="26" spans="1:13" ht="17.25" customHeight="1" x14ac:dyDescent="0.2">
      <c r="A26" s="78" t="s">
        <v>34</v>
      </c>
      <c r="B26" s="40"/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" customHeight="1" x14ac:dyDescent="0.2">
      <c r="A27" s="1" t="s">
        <v>1</v>
      </c>
      <c r="B27" s="1">
        <f>SUM(C27:M27)</f>
        <v>23</v>
      </c>
      <c r="C27" s="1">
        <v>7</v>
      </c>
      <c r="D27" s="1"/>
      <c r="E27" s="1">
        <v>2</v>
      </c>
      <c r="F27" s="1"/>
      <c r="G27" s="1">
        <v>2</v>
      </c>
      <c r="H27" s="1">
        <v>3</v>
      </c>
      <c r="I27" s="1">
        <v>3</v>
      </c>
      <c r="J27" s="1">
        <v>2</v>
      </c>
      <c r="K27" s="1">
        <v>2</v>
      </c>
      <c r="L27" s="1"/>
      <c r="M27" s="1">
        <v>2</v>
      </c>
    </row>
    <row r="28" spans="1:13" ht="12" customHeight="1" x14ac:dyDescent="0.2">
      <c r="A28" s="1" t="s">
        <v>2</v>
      </c>
      <c r="B28" s="1">
        <f t="shared" ref="B28:B42" si="1">SUM(C28:M28)</f>
        <v>32</v>
      </c>
      <c r="C28" s="1">
        <v>11</v>
      </c>
      <c r="D28" s="1"/>
      <c r="E28" s="1">
        <v>4</v>
      </c>
      <c r="F28" s="1"/>
      <c r="G28" s="31" t="s">
        <v>0</v>
      </c>
      <c r="H28" s="1">
        <v>5</v>
      </c>
      <c r="I28" s="1">
        <v>4</v>
      </c>
      <c r="J28" s="1">
        <v>1</v>
      </c>
      <c r="K28" s="1">
        <v>3</v>
      </c>
      <c r="L28" s="1"/>
      <c r="M28" s="1">
        <v>4</v>
      </c>
    </row>
    <row r="29" spans="1:13" ht="12" customHeight="1" x14ac:dyDescent="0.2">
      <c r="A29" s="1" t="s">
        <v>3</v>
      </c>
      <c r="B29" s="1">
        <f t="shared" si="1"/>
        <v>28</v>
      </c>
      <c r="C29" s="1">
        <v>12</v>
      </c>
      <c r="D29" s="1"/>
      <c r="E29" s="1">
        <v>4</v>
      </c>
      <c r="F29" s="1"/>
      <c r="G29" s="31" t="s">
        <v>0</v>
      </c>
      <c r="H29" s="1">
        <v>4</v>
      </c>
      <c r="I29" s="31" t="s">
        <v>0</v>
      </c>
      <c r="J29" s="1">
        <v>4</v>
      </c>
      <c r="K29" s="31" t="s">
        <v>0</v>
      </c>
      <c r="L29" s="1"/>
      <c r="M29" s="1">
        <v>4</v>
      </c>
    </row>
    <row r="30" spans="1:13" ht="12" customHeight="1" x14ac:dyDescent="0.2">
      <c r="A30" s="1" t="s">
        <v>4</v>
      </c>
      <c r="B30" s="1">
        <f t="shared" si="1"/>
        <v>27</v>
      </c>
      <c r="C30" s="1">
        <v>8</v>
      </c>
      <c r="D30" s="1"/>
      <c r="E30" s="1">
        <v>3</v>
      </c>
      <c r="F30" s="1"/>
      <c r="G30" s="1">
        <v>4</v>
      </c>
      <c r="H30" s="1">
        <v>3</v>
      </c>
      <c r="I30" s="1">
        <v>1</v>
      </c>
      <c r="J30" s="1">
        <v>3</v>
      </c>
      <c r="K30" s="1">
        <v>3</v>
      </c>
      <c r="L30" s="1"/>
      <c r="M30" s="1">
        <v>2</v>
      </c>
    </row>
    <row r="31" spans="1:13" ht="12" customHeight="1" x14ac:dyDescent="0.2">
      <c r="A31" s="1" t="s">
        <v>5</v>
      </c>
      <c r="B31" s="1">
        <f t="shared" si="1"/>
        <v>21</v>
      </c>
      <c r="C31" s="1">
        <v>5</v>
      </c>
      <c r="D31" s="1"/>
      <c r="E31" s="1">
        <v>3</v>
      </c>
      <c r="F31" s="1"/>
      <c r="G31" s="31" t="s">
        <v>0</v>
      </c>
      <c r="H31" s="1">
        <v>3</v>
      </c>
      <c r="I31" s="31">
        <v>1</v>
      </c>
      <c r="J31" s="1">
        <v>3</v>
      </c>
      <c r="K31" s="1">
        <v>3</v>
      </c>
      <c r="L31" s="1"/>
      <c r="M31" s="1">
        <v>3</v>
      </c>
    </row>
    <row r="32" spans="1:13" ht="17.25" customHeight="1" x14ac:dyDescent="0.2">
      <c r="A32" s="1" t="s">
        <v>6</v>
      </c>
      <c r="B32" s="1">
        <f t="shared" si="1"/>
        <v>40</v>
      </c>
      <c r="C32" s="1">
        <v>10</v>
      </c>
      <c r="D32" s="1"/>
      <c r="E32" s="1">
        <v>4</v>
      </c>
      <c r="F32" s="1"/>
      <c r="G32" s="1">
        <v>6</v>
      </c>
      <c r="H32" s="1">
        <v>5</v>
      </c>
      <c r="I32" s="1">
        <v>1</v>
      </c>
      <c r="J32" s="1">
        <v>3</v>
      </c>
      <c r="K32" s="1">
        <v>3</v>
      </c>
      <c r="L32" s="1"/>
      <c r="M32" s="1">
        <v>8</v>
      </c>
    </row>
    <row r="33" spans="1:13" ht="12" customHeight="1" x14ac:dyDescent="0.2">
      <c r="A33" s="1" t="s">
        <v>7</v>
      </c>
      <c r="B33" s="1">
        <f t="shared" si="1"/>
        <v>22</v>
      </c>
      <c r="C33" s="1">
        <v>11</v>
      </c>
      <c r="D33" s="1"/>
      <c r="E33" s="1">
        <v>3</v>
      </c>
      <c r="F33" s="1"/>
      <c r="G33" s="31" t="s">
        <v>0</v>
      </c>
      <c r="H33" s="1">
        <v>5</v>
      </c>
      <c r="I33" s="31" t="s">
        <v>0</v>
      </c>
      <c r="J33" s="31" t="s">
        <v>0</v>
      </c>
      <c r="K33" s="31" t="s">
        <v>0</v>
      </c>
      <c r="L33" s="31"/>
      <c r="M33" s="1">
        <v>3</v>
      </c>
    </row>
    <row r="34" spans="1:13" ht="12" customHeight="1" x14ac:dyDescent="0.2">
      <c r="A34" s="1" t="s">
        <v>8</v>
      </c>
      <c r="B34" s="1">
        <f t="shared" si="1"/>
        <v>17</v>
      </c>
      <c r="C34" s="1">
        <v>5</v>
      </c>
      <c r="D34" s="1"/>
      <c r="E34" s="1">
        <v>2</v>
      </c>
      <c r="F34" s="1"/>
      <c r="G34" s="31" t="s">
        <v>0</v>
      </c>
      <c r="H34" s="1">
        <v>3</v>
      </c>
      <c r="I34" s="1">
        <v>2</v>
      </c>
      <c r="J34" s="1">
        <v>2</v>
      </c>
      <c r="K34" s="1">
        <v>2</v>
      </c>
      <c r="L34" s="1"/>
      <c r="M34" s="1">
        <v>1</v>
      </c>
    </row>
    <row r="35" spans="1:13" ht="12" customHeight="1" x14ac:dyDescent="0.2">
      <c r="A35" s="1" t="s">
        <v>9</v>
      </c>
      <c r="B35" s="1">
        <f t="shared" si="1"/>
        <v>21</v>
      </c>
      <c r="C35" s="1">
        <v>4</v>
      </c>
      <c r="D35" s="1"/>
      <c r="E35" s="1">
        <v>3</v>
      </c>
      <c r="F35" s="1"/>
      <c r="G35" s="1">
        <v>2</v>
      </c>
      <c r="H35" s="1">
        <v>3</v>
      </c>
      <c r="I35" s="31">
        <v>3</v>
      </c>
      <c r="J35" s="1">
        <v>2</v>
      </c>
      <c r="K35" s="1">
        <v>1</v>
      </c>
      <c r="L35" s="1"/>
      <c r="M35" s="1">
        <v>3</v>
      </c>
    </row>
    <row r="36" spans="1:13" ht="12" customHeight="1" x14ac:dyDescent="0.2">
      <c r="A36" s="1" t="s">
        <v>10</v>
      </c>
      <c r="B36" s="1">
        <f t="shared" si="1"/>
        <v>26</v>
      </c>
      <c r="C36" s="1">
        <v>8</v>
      </c>
      <c r="D36" s="1"/>
      <c r="E36" s="1">
        <v>3</v>
      </c>
      <c r="F36" s="1"/>
      <c r="G36" s="1">
        <v>3</v>
      </c>
      <c r="H36" s="1">
        <v>4</v>
      </c>
      <c r="I36" s="31" t="s">
        <v>0</v>
      </c>
      <c r="J36" s="1">
        <v>3</v>
      </c>
      <c r="K36" s="1">
        <v>3</v>
      </c>
      <c r="L36" s="1"/>
      <c r="M36" s="1">
        <v>2</v>
      </c>
    </row>
    <row r="37" spans="1:13" ht="17.25" customHeight="1" x14ac:dyDescent="0.2">
      <c r="A37" s="1" t="s">
        <v>11</v>
      </c>
      <c r="B37" s="1">
        <f t="shared" si="1"/>
        <v>21</v>
      </c>
      <c r="C37" s="1">
        <v>3</v>
      </c>
      <c r="D37" s="1"/>
      <c r="E37" s="1">
        <v>3</v>
      </c>
      <c r="F37" s="1"/>
      <c r="G37" s="1">
        <v>3</v>
      </c>
      <c r="H37" s="1">
        <v>2</v>
      </c>
      <c r="I37" s="1">
        <v>1</v>
      </c>
      <c r="J37" s="1">
        <v>3</v>
      </c>
      <c r="K37" s="1">
        <v>3</v>
      </c>
      <c r="L37" s="1"/>
      <c r="M37" s="1">
        <v>3</v>
      </c>
    </row>
    <row r="38" spans="1:13" ht="12" customHeight="1" x14ac:dyDescent="0.2">
      <c r="A38" s="1" t="s">
        <v>12</v>
      </c>
      <c r="B38" s="1">
        <f t="shared" si="1"/>
        <v>30</v>
      </c>
      <c r="C38" s="1">
        <v>6</v>
      </c>
      <c r="D38" s="1"/>
      <c r="E38" s="1">
        <v>4</v>
      </c>
      <c r="F38" s="1"/>
      <c r="G38" s="31" t="s">
        <v>0</v>
      </c>
      <c r="H38" s="1">
        <v>10</v>
      </c>
      <c r="I38" s="1">
        <v>1</v>
      </c>
      <c r="J38" s="1">
        <v>4</v>
      </c>
      <c r="K38" s="1">
        <v>3</v>
      </c>
      <c r="L38" s="1"/>
      <c r="M38" s="1">
        <v>2</v>
      </c>
    </row>
    <row r="39" spans="1:13" ht="12" customHeight="1" x14ac:dyDescent="0.2">
      <c r="A39" s="1" t="s">
        <v>13</v>
      </c>
      <c r="B39" s="1">
        <f t="shared" si="1"/>
        <v>25</v>
      </c>
      <c r="C39" s="1">
        <v>7</v>
      </c>
      <c r="D39" s="1"/>
      <c r="E39" s="1">
        <v>3</v>
      </c>
      <c r="F39" s="1"/>
      <c r="G39" s="1">
        <v>2</v>
      </c>
      <c r="H39" s="1">
        <v>3</v>
      </c>
      <c r="I39" s="1">
        <v>2</v>
      </c>
      <c r="J39" s="1">
        <v>3</v>
      </c>
      <c r="K39" s="1">
        <v>2</v>
      </c>
      <c r="L39" s="1"/>
      <c r="M39" s="1">
        <v>3</v>
      </c>
    </row>
    <row r="40" spans="1:13" ht="12" customHeight="1" x14ac:dyDescent="0.2">
      <c r="A40" s="1" t="s">
        <v>14</v>
      </c>
      <c r="B40" s="1">
        <f t="shared" si="1"/>
        <v>21</v>
      </c>
      <c r="C40" s="1">
        <v>6</v>
      </c>
      <c r="D40" s="1"/>
      <c r="E40" s="1">
        <v>3</v>
      </c>
      <c r="F40" s="1"/>
      <c r="G40" s="31" t="s">
        <v>0</v>
      </c>
      <c r="H40" s="1">
        <v>4</v>
      </c>
      <c r="I40" s="31" t="s">
        <v>0</v>
      </c>
      <c r="J40" s="1">
        <v>2</v>
      </c>
      <c r="K40" s="1">
        <v>2</v>
      </c>
      <c r="L40" s="1"/>
      <c r="M40" s="1">
        <v>4</v>
      </c>
    </row>
    <row r="41" spans="1:13" ht="12" customHeight="1" x14ac:dyDescent="0.2">
      <c r="A41" s="1" t="s">
        <v>15</v>
      </c>
      <c r="B41" s="1">
        <f t="shared" si="1"/>
        <v>22</v>
      </c>
      <c r="C41" s="1">
        <v>5</v>
      </c>
      <c r="D41" s="1"/>
      <c r="E41" s="1">
        <v>4</v>
      </c>
      <c r="F41" s="1"/>
      <c r="G41" s="31" t="s">
        <v>0</v>
      </c>
      <c r="H41" s="1">
        <v>5</v>
      </c>
      <c r="I41" s="1">
        <v>1</v>
      </c>
      <c r="J41" s="1">
        <v>3</v>
      </c>
      <c r="K41" s="1">
        <v>2</v>
      </c>
      <c r="L41" s="1"/>
      <c r="M41" s="1">
        <v>2</v>
      </c>
    </row>
    <row r="42" spans="1:13" ht="17.25" customHeight="1" x14ac:dyDescent="0.2">
      <c r="A42" s="1" t="s">
        <v>16</v>
      </c>
      <c r="B42" s="1">
        <f t="shared" si="1"/>
        <v>45</v>
      </c>
      <c r="C42" s="1">
        <v>16</v>
      </c>
      <c r="D42" s="1"/>
      <c r="E42" s="1">
        <v>4</v>
      </c>
      <c r="F42" s="1"/>
      <c r="G42" s="1">
        <v>3</v>
      </c>
      <c r="H42" s="1">
        <v>12</v>
      </c>
      <c r="I42" s="31" t="s">
        <v>0</v>
      </c>
      <c r="J42" s="1">
        <v>4</v>
      </c>
      <c r="K42" s="1">
        <v>4</v>
      </c>
      <c r="L42" s="1"/>
      <c r="M42" s="1">
        <v>2</v>
      </c>
    </row>
    <row r="43" spans="1:13" ht="17.25" customHeight="1" x14ac:dyDescent="0.2">
      <c r="A43" s="75" t="s">
        <v>35</v>
      </c>
      <c r="B43" s="32">
        <f>SUM(B44:B45)</f>
        <v>376</v>
      </c>
      <c r="C43" s="32">
        <f>SUM(C44:C45)</f>
        <v>108</v>
      </c>
      <c r="D43" s="1"/>
      <c r="E43" s="33">
        <f>SUM(E44:E45)</f>
        <v>48</v>
      </c>
      <c r="F43" s="33"/>
      <c r="G43" s="33">
        <f>SUM(G44:G45)</f>
        <v>22</v>
      </c>
      <c r="H43" s="33">
        <f>SUM(H44:H45)</f>
        <v>62</v>
      </c>
      <c r="I43" s="33">
        <f>SUM(I44:I45)</f>
        <v>20</v>
      </c>
      <c r="J43" s="33">
        <f>SUM(J44:J45)</f>
        <v>38</v>
      </c>
      <c r="K43" s="33">
        <f>SUM(K44:K45)</f>
        <v>32</v>
      </c>
      <c r="L43" s="33"/>
      <c r="M43" s="33">
        <f>SUM(M44:M45)</f>
        <v>46</v>
      </c>
    </row>
    <row r="44" spans="1:13" ht="12" customHeight="1" x14ac:dyDescent="0.2">
      <c r="A44" s="76" t="s">
        <v>36</v>
      </c>
      <c r="B44" s="32">
        <f>SUM(B28,B29,B31,B32,B33,B36,B37,B38,B40)</f>
        <v>241</v>
      </c>
      <c r="C44" s="32">
        <f>SUM(C28,C29,C31,C32,C33,C36,C37,C38,C40)</f>
        <v>72</v>
      </c>
      <c r="D44" s="1"/>
      <c r="E44" s="33">
        <f>SUM(E28,E29,E31,E32,E33,E36,E37,E38,E40)</f>
        <v>31</v>
      </c>
      <c r="F44" s="33"/>
      <c r="G44" s="33">
        <f>SUM(G28,G29,G31,G32,G33,G36,G37,G38,G40)</f>
        <v>12</v>
      </c>
      <c r="H44" s="33">
        <f>SUM(H28,H29,H31,H32,H33,H36,H37,H38,H40)</f>
        <v>42</v>
      </c>
      <c r="I44" s="33">
        <f>SUM(I28,I29,I31,I32,I33,I36,I37,I38,I40)</f>
        <v>8</v>
      </c>
      <c r="J44" s="33">
        <f>SUM(J28,J29,J31,J32,J33,J36,J37,J38,J40)</f>
        <v>23</v>
      </c>
      <c r="K44" s="33">
        <f>SUM(K28,K29,K31,K32,K33,K36,K37,K38,K40)</f>
        <v>20</v>
      </c>
      <c r="L44" s="33"/>
      <c r="M44" s="33">
        <f>SUM(M28,M29,M31,M32,M33,M36,M37,M38,M40)</f>
        <v>33</v>
      </c>
    </row>
    <row r="45" spans="1:13" ht="12" customHeight="1" x14ac:dyDescent="0.2">
      <c r="A45" s="75" t="s">
        <v>37</v>
      </c>
      <c r="B45" s="32">
        <f>SUM(B27,B30,B34,B35,B39,B41)</f>
        <v>135</v>
      </c>
      <c r="C45" s="32">
        <f>SUM(C27,C30,C34,C35,C39,C41)</f>
        <v>36</v>
      </c>
      <c r="D45" s="1"/>
      <c r="E45" s="33">
        <f>SUM(E27,E30,E34,E35,E39,E41)</f>
        <v>17</v>
      </c>
      <c r="F45" s="33"/>
      <c r="G45" s="33">
        <f>SUM(G27,G30,G34,G35,G39,G41)</f>
        <v>10</v>
      </c>
      <c r="H45" s="33">
        <f>SUM(H27,H30,H34,H35,H39,H41)</f>
        <v>20</v>
      </c>
      <c r="I45" s="33">
        <f>SUM(I27,I30,I34,I35,I39,I41)</f>
        <v>12</v>
      </c>
      <c r="J45" s="33">
        <f>SUM(J27,J30,J34,J35,J39,J41)</f>
        <v>15</v>
      </c>
      <c r="K45" s="33">
        <f>SUM(K27,K30,K34,K35,K39,K41)</f>
        <v>12</v>
      </c>
      <c r="L45" s="33"/>
      <c r="M45" s="33">
        <f>SUM(M27,M30,M34,M35,M39,M41)</f>
        <v>13</v>
      </c>
    </row>
    <row r="46" spans="1:13" ht="17.25" customHeight="1" thickBot="1" x14ac:dyDescent="0.25">
      <c r="A46" s="77" t="s">
        <v>17</v>
      </c>
      <c r="B46" s="34">
        <f>SUM(B42,B43)</f>
        <v>421</v>
      </c>
      <c r="C46" s="34">
        <f>SUM(C42,C43)</f>
        <v>124</v>
      </c>
      <c r="D46" s="37"/>
      <c r="E46" s="36">
        <f>SUM(E42,E43)</f>
        <v>52</v>
      </c>
      <c r="F46" s="36"/>
      <c r="G46" s="36">
        <f>SUM(G42,G43)</f>
        <v>25</v>
      </c>
      <c r="H46" s="36">
        <f>SUM(H42,H43)</f>
        <v>74</v>
      </c>
      <c r="I46" s="36">
        <f>SUM(I42,I43)</f>
        <v>20</v>
      </c>
      <c r="J46" s="36">
        <f>SUM(J42,J43)</f>
        <v>42</v>
      </c>
      <c r="K46" s="36">
        <f>SUM(K42,K43)</f>
        <v>36</v>
      </c>
      <c r="L46" s="36"/>
      <c r="M46" s="36">
        <f>SUM(M42,M43)</f>
        <v>48</v>
      </c>
    </row>
    <row r="47" spans="1:13" ht="12" customHeight="1" x14ac:dyDescent="0.2">
      <c r="A47" s="2" t="s">
        <v>49</v>
      </c>
      <c r="B47" s="11"/>
      <c r="C47" s="11"/>
      <c r="D47" s="7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" customHeight="1" x14ac:dyDescent="0.2">
      <c r="A48" s="3" t="s">
        <v>50</v>
      </c>
      <c r="B48" s="11"/>
      <c r="C48" s="11"/>
      <c r="D48" s="7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" customHeight="1" x14ac:dyDescent="0.2">
      <c r="A49" s="86" t="s">
        <v>78</v>
      </c>
    </row>
    <row r="52" spans="1:13" s="1" customFormat="1" x14ac:dyDescent="0.2">
      <c r="A52" s="1" t="s">
        <v>53</v>
      </c>
    </row>
    <row r="53" spans="1:13" ht="13.5" thickBot="1" x14ac:dyDescent="0.25">
      <c r="A53" s="84" t="s">
        <v>56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41"/>
      <c r="B54" s="41"/>
      <c r="C54" s="41"/>
      <c r="D54" s="41"/>
      <c r="E54" s="41"/>
      <c r="F54" s="41"/>
      <c r="G54" s="132" t="s">
        <v>44</v>
      </c>
      <c r="H54" s="132"/>
      <c r="I54" s="132"/>
      <c r="J54" s="132"/>
      <c r="K54" s="132"/>
      <c r="L54" s="87"/>
      <c r="M54" s="41"/>
    </row>
    <row r="55" spans="1:13" ht="52.9" customHeight="1" x14ac:dyDescent="0.2">
      <c r="A55" s="82" t="s">
        <v>54</v>
      </c>
      <c r="B55" s="83" t="s">
        <v>38</v>
      </c>
      <c r="C55" s="89" t="s">
        <v>40</v>
      </c>
      <c r="D55" s="90"/>
      <c r="E55" s="89" t="s">
        <v>41</v>
      </c>
      <c r="F55" s="91"/>
      <c r="G55" s="89" t="s">
        <v>42</v>
      </c>
      <c r="H55" s="89" t="s">
        <v>55</v>
      </c>
      <c r="I55" s="89" t="s">
        <v>45</v>
      </c>
      <c r="J55" s="89" t="s">
        <v>46</v>
      </c>
      <c r="K55" s="89" t="s">
        <v>47</v>
      </c>
      <c r="L55" s="91"/>
      <c r="M55" s="89" t="s">
        <v>48</v>
      </c>
    </row>
    <row r="56" spans="1:13" x14ac:dyDescent="0.2">
      <c r="A56" s="81" t="s">
        <v>33</v>
      </c>
      <c r="B56" s="92"/>
      <c r="C56" s="93"/>
      <c r="D56" s="41"/>
      <c r="E56" s="93"/>
      <c r="F56" s="94"/>
      <c r="G56" s="94"/>
      <c r="H56" s="94"/>
      <c r="I56" s="94"/>
      <c r="J56" s="94"/>
      <c r="K56" s="94"/>
      <c r="L56" s="94"/>
      <c r="M56" s="93"/>
    </row>
    <row r="57" spans="1:13" x14ac:dyDescent="0.2">
      <c r="A57" s="1" t="s">
        <v>1</v>
      </c>
      <c r="B57" s="54">
        <f>IF(B6="-","-",B6/'municipality, municipal body'!B5*100)</f>
        <v>48.888888888888886</v>
      </c>
      <c r="C57" s="54">
        <f>IF(C6="-","-",C6/'municipality, municipal body'!C5*100)</f>
        <v>36.363636363636367</v>
      </c>
      <c r="D57" s="54"/>
      <c r="E57" s="54">
        <f>IF(E6="-","-",E6/'municipality, municipal body'!E5*100)</f>
        <v>60</v>
      </c>
      <c r="F57" s="54"/>
      <c r="G57" s="54">
        <f>IF(G6="-","-",G6/'municipality, municipal body'!G5*100)</f>
        <v>60</v>
      </c>
      <c r="H57" s="54">
        <f>IF(H6="-","-",H6/'municipality, municipal body'!H5*100)</f>
        <v>40</v>
      </c>
      <c r="I57" s="54">
        <f>IF(I6="-","-",I6/'municipality, municipal body'!I5*100)</f>
        <v>40</v>
      </c>
      <c r="J57" s="54">
        <f>IF(J6="-","-",J6/'municipality, municipal body'!J5*100)</f>
        <v>60</v>
      </c>
      <c r="K57" s="54">
        <f>IF(K6="-","-",K6/'municipality, municipal body'!K5*100)</f>
        <v>60</v>
      </c>
      <c r="L57" s="54"/>
      <c r="M57" s="54">
        <f>IF(M6="-","-",M6/'municipality, municipal body'!M5*100)</f>
        <v>50</v>
      </c>
    </row>
    <row r="58" spans="1:13" x14ac:dyDescent="0.2">
      <c r="A58" s="1" t="s">
        <v>2</v>
      </c>
      <c r="B58" s="54">
        <f>IF(B7="-","-",B7/'municipality, municipal body'!B6*100)</f>
        <v>37.254901960784316</v>
      </c>
      <c r="C58" s="54">
        <f>IF(C7="-","-",C7/'municipality, municipal body'!C6*100)</f>
        <v>15.384615384615385</v>
      </c>
      <c r="D58" s="54"/>
      <c r="E58" s="54">
        <f>IF(E7="-","-",E7/'municipality, municipal body'!E6*100)</f>
        <v>42.857142857142854</v>
      </c>
      <c r="F58" s="54"/>
      <c r="G58" s="54" t="str">
        <f>IF(G7="-","-",G7/'municipality, municipal body'!G6*100)</f>
        <v>-</v>
      </c>
      <c r="H58" s="54">
        <f>IF(H7="-","-",H7/'municipality, municipal body'!H6*100)</f>
        <v>37.5</v>
      </c>
      <c r="I58" s="54">
        <f>IF(I7="-","-",I7/'municipality, municipal body'!I6*100)</f>
        <v>33.333333333333329</v>
      </c>
      <c r="J58" s="54">
        <f>IF(J7="-","-",J7/'municipality, municipal body'!J6*100)</f>
        <v>75</v>
      </c>
      <c r="K58" s="54">
        <f>IF(K7="-","-",K7/'municipality, municipal body'!K6*100)</f>
        <v>57.142857142857139</v>
      </c>
      <c r="L58" s="54"/>
      <c r="M58" s="54">
        <f>IF(M7="-","-",M7/'municipality, municipal body'!M6*100)</f>
        <v>33.333333333333329</v>
      </c>
    </row>
    <row r="59" spans="1:13" x14ac:dyDescent="0.2">
      <c r="A59" s="1" t="s">
        <v>3</v>
      </c>
      <c r="B59" s="54">
        <f>IF(B8="-","-",B8/'municipality, municipal body'!B7*100)</f>
        <v>39.130434782608695</v>
      </c>
      <c r="C59" s="54">
        <f>IF(C8="-","-",C8/'municipality, municipal body'!C7*100)</f>
        <v>29.411764705882355</v>
      </c>
      <c r="D59" s="54"/>
      <c r="E59" s="54">
        <f>IF(E8="-","-",E8/'municipality, municipal body'!E7*100)</f>
        <v>42.857142857142854</v>
      </c>
      <c r="F59" s="54"/>
      <c r="G59" s="54" t="str">
        <f>IF(G8="-","-",G8/'municipality, municipal body'!G7*100)</f>
        <v>-</v>
      </c>
      <c r="H59" s="54">
        <f>IF(H8="-","-",H8/'municipality, municipal body'!H7*100)</f>
        <v>50</v>
      </c>
      <c r="I59" s="54">
        <f>IF(I8="-","-",I8/'municipality, municipal body'!I7*100)</f>
        <v>100</v>
      </c>
      <c r="J59" s="54">
        <f>IF(J8="-","-",J8/'municipality, municipal body'!J7*100)</f>
        <v>42.857142857142854</v>
      </c>
      <c r="K59" s="54" t="str">
        <f>IF(K8="-","-",K8/'municipality, municipal body'!K7*100)</f>
        <v>-</v>
      </c>
      <c r="L59" s="54"/>
      <c r="M59" s="54">
        <f>IF(M8="-","-",M8/'municipality, municipal body'!M7*100)</f>
        <v>33.333333333333329</v>
      </c>
    </row>
    <row r="60" spans="1:13" x14ac:dyDescent="0.2">
      <c r="A60" s="1" t="s">
        <v>4</v>
      </c>
      <c r="B60" s="54">
        <f>IF(B9="-","-",B9/'municipality, municipal body'!B8*100)</f>
        <v>40</v>
      </c>
      <c r="C60" s="54">
        <f>IF(C9="-","-",C9/'municipality, municipal body'!C8*100)</f>
        <v>27.27272727272727</v>
      </c>
      <c r="D60" s="54"/>
      <c r="E60" s="54">
        <f>IF(E9="-","-",E9/'municipality, municipal body'!E8*100)</f>
        <v>50</v>
      </c>
      <c r="F60" s="54"/>
      <c r="G60" s="54">
        <f>IF(G9="-","-",G9/'municipality, municipal body'!G8*100)</f>
        <v>42.857142857142854</v>
      </c>
      <c r="H60" s="54">
        <f>IF(H9="-","-",H9/'municipality, municipal body'!H8*100)</f>
        <v>40</v>
      </c>
      <c r="I60" s="54">
        <f>IF(I9="-","-",I9/'municipality, municipal body'!I8*100)</f>
        <v>50</v>
      </c>
      <c r="J60" s="54">
        <f>IF(J9="-","-",J9/'municipality, municipal body'!J8*100)</f>
        <v>40</v>
      </c>
      <c r="K60" s="54">
        <f>IF(K9="-","-",K9/'municipality, municipal body'!K8*100)</f>
        <v>50</v>
      </c>
      <c r="L60" s="54"/>
      <c r="M60" s="54">
        <f>IF(M9="-","-",M9/'municipality, municipal body'!M8*100)</f>
        <v>33.333333333333329</v>
      </c>
    </row>
    <row r="61" spans="1:13" x14ac:dyDescent="0.2">
      <c r="A61" s="1" t="s">
        <v>5</v>
      </c>
      <c r="B61" s="54">
        <f>IF(B10="-","-",B10/'municipality, municipal body'!B9*100)</f>
        <v>43.243243243243242</v>
      </c>
      <c r="C61" s="54">
        <f>IF(C10="-","-",C10/'municipality, municipal body'!C9*100)</f>
        <v>44.444444444444443</v>
      </c>
      <c r="D61" s="54"/>
      <c r="E61" s="54">
        <f>IF(E10="-","-",E10/'municipality, municipal body'!E9*100)</f>
        <v>40</v>
      </c>
      <c r="F61" s="54"/>
      <c r="G61" s="54" t="str">
        <f>IF(G10="-","-",G10/'municipality, municipal body'!G9*100)</f>
        <v>-</v>
      </c>
      <c r="H61" s="54">
        <f>IF(H10="-","-",H10/'municipality, municipal body'!H9*100)</f>
        <v>50</v>
      </c>
      <c r="I61" s="54" t="str">
        <f>IF(I10="-","-",I10/'municipality, municipal body'!I9*100)</f>
        <v>-</v>
      </c>
      <c r="J61" s="54">
        <f>IF(J10="-","-",J10/'municipality, municipal body'!J9*100)</f>
        <v>40</v>
      </c>
      <c r="K61" s="54">
        <f>IF(K10="-","-",K10/'municipality, municipal body'!K9*100)</f>
        <v>40</v>
      </c>
      <c r="L61" s="54"/>
      <c r="M61" s="54">
        <f>IF(M10="-","-",M10/'municipality, municipal body'!M9*100)</f>
        <v>50</v>
      </c>
    </row>
    <row r="62" spans="1:13" ht="17.25" customHeight="1" x14ac:dyDescent="0.2">
      <c r="A62" s="1" t="s">
        <v>6</v>
      </c>
      <c r="B62" s="54">
        <f>IF(B11="-","-",B11/'municipality, municipal body'!B10*100)</f>
        <v>36.507936507936506</v>
      </c>
      <c r="C62" s="54">
        <f>IF(C11="-","-",C11/'municipality, municipal body'!C10*100)</f>
        <v>33.333333333333329</v>
      </c>
      <c r="D62" s="54"/>
      <c r="E62" s="54">
        <f>IF(E11="-","-",E11/'municipality, municipal body'!E10*100)</f>
        <v>42.857142857142854</v>
      </c>
      <c r="F62" s="54"/>
      <c r="G62" s="54">
        <f>IF(G11="-","-",G11/'municipality, municipal body'!G10*100)</f>
        <v>40</v>
      </c>
      <c r="H62" s="54">
        <f>IF(H11="-","-",H11/'municipality, municipal body'!H10*100)</f>
        <v>37.5</v>
      </c>
      <c r="I62" s="54" t="str">
        <f>IF(I11="-","-",I11/'municipality, municipal body'!I10*100)</f>
        <v>-</v>
      </c>
      <c r="J62" s="54">
        <f>IF(J11="-","-",J11/'municipality, municipal body'!J10*100)</f>
        <v>57.142857142857139</v>
      </c>
      <c r="K62" s="54">
        <f>IF(K11="-","-",K11/'municipality, municipal body'!K10*100)</f>
        <v>57.142857142857139</v>
      </c>
      <c r="L62" s="54"/>
      <c r="M62" s="54" t="str">
        <f>IF(M11="-","-",M11/'municipality, municipal body'!M10*100)</f>
        <v>-</v>
      </c>
    </row>
    <row r="63" spans="1:13" x14ac:dyDescent="0.2">
      <c r="A63" s="1" t="s">
        <v>7</v>
      </c>
      <c r="B63" s="54">
        <f>IF(B12="-","-",B12/'municipality, municipal body'!B11*100)</f>
        <v>45</v>
      </c>
      <c r="C63" s="54">
        <f>IF(C12="-","-",C12/'municipality, municipal body'!C11*100)</f>
        <v>35.294117647058826</v>
      </c>
      <c r="D63" s="54"/>
      <c r="E63" s="54">
        <f>IF(E12="-","-",E12/'municipality, municipal body'!E11*100)</f>
        <v>57.142857142857139</v>
      </c>
      <c r="F63" s="54"/>
      <c r="G63" s="54" t="str">
        <f>IF(G12="-","-",G12/'municipality, municipal body'!G11*100)</f>
        <v>-</v>
      </c>
      <c r="H63" s="54">
        <f>IF(H12="-","-",H12/'municipality, municipal body'!H11*100)</f>
        <v>37.5</v>
      </c>
      <c r="I63" s="54" t="str">
        <f>IF(I12="-","-",I12/'municipality, municipal body'!I11*100)</f>
        <v>-</v>
      </c>
      <c r="J63" s="54" t="str">
        <f>IF(J12="-","-",J12/'municipality, municipal body'!J11*100)</f>
        <v>-</v>
      </c>
      <c r="K63" s="54" t="str">
        <f>IF(K12="-","-",K12/'municipality, municipal body'!K11*100)</f>
        <v>-</v>
      </c>
      <c r="L63" s="54"/>
      <c r="M63" s="54">
        <f>IF(M12="-","-",M12/'municipality, municipal body'!M11*100)</f>
        <v>62.5</v>
      </c>
    </row>
    <row r="64" spans="1:13" x14ac:dyDescent="0.2">
      <c r="A64" s="1" t="s">
        <v>8</v>
      </c>
      <c r="B64" s="54">
        <f>IF(B13="-","-",B13/'municipality, municipal body'!B12*100)</f>
        <v>55.26315789473685</v>
      </c>
      <c r="C64" s="54">
        <f>IF(C13="-","-",C13/'municipality, municipal body'!C12*100)</f>
        <v>44.444444444444443</v>
      </c>
      <c r="D64" s="54"/>
      <c r="E64" s="54">
        <f>IF(E13="-","-",E13/'municipality, municipal body'!E12*100)</f>
        <v>60</v>
      </c>
      <c r="F64" s="54"/>
      <c r="G64" s="54" t="str">
        <f>IF(G13="-","-",G13/'municipality, municipal body'!G12*100)</f>
        <v>-</v>
      </c>
      <c r="H64" s="54">
        <f>IF(H13="-","-",H13/'municipality, municipal body'!H12*100)</f>
        <v>40</v>
      </c>
      <c r="I64" s="54">
        <f>IF(I13="-","-",I13/'municipality, municipal body'!I12*100)</f>
        <v>60</v>
      </c>
      <c r="J64" s="54">
        <f>IF(J13="-","-",J13/'municipality, municipal body'!J12*100)</f>
        <v>60</v>
      </c>
      <c r="K64" s="54">
        <f>IF(K13="-","-",K13/'municipality, municipal body'!K12*100)</f>
        <v>60</v>
      </c>
      <c r="L64" s="54"/>
      <c r="M64" s="54">
        <f>IF(M13="-","-",M13/'municipality, municipal body'!M12*100)</f>
        <v>75</v>
      </c>
    </row>
    <row r="65" spans="1:13" x14ac:dyDescent="0.2">
      <c r="A65" s="1" t="s">
        <v>9</v>
      </c>
      <c r="B65" s="54">
        <f>IF(B14="-","-",B14/'municipality, municipal body'!B13*100)</f>
        <v>51.162790697674424</v>
      </c>
      <c r="C65" s="54">
        <f>IF(C14="-","-",C14/'municipality, municipal body'!C13*100)</f>
        <v>55.555555555555557</v>
      </c>
      <c r="D65" s="54"/>
      <c r="E65" s="54">
        <f>IF(E14="-","-",E14/'municipality, municipal body'!E13*100)</f>
        <v>40</v>
      </c>
      <c r="F65" s="54"/>
      <c r="G65" s="54">
        <f>IF(G14="-","-",G14/'municipality, municipal body'!G13*100)</f>
        <v>60</v>
      </c>
      <c r="H65" s="54">
        <f>IF(H14="-","-",H14/'municipality, municipal body'!H13*100)</f>
        <v>40</v>
      </c>
      <c r="I65" s="54">
        <f>IF(I14="-","-",I14/'municipality, municipal body'!I13*100)</f>
        <v>40</v>
      </c>
      <c r="J65" s="54">
        <f>IF(J14="-","-",J14/'municipality, municipal body'!J13*100)</f>
        <v>60</v>
      </c>
      <c r="K65" s="54">
        <f>IF(K14="-","-",K14/'municipality, municipal body'!K13*100)</f>
        <v>66.666666666666657</v>
      </c>
      <c r="L65" s="54"/>
      <c r="M65" s="54">
        <f>IF(M14="-","-",M14/'municipality, municipal body'!M13*100)</f>
        <v>50</v>
      </c>
    </row>
    <row r="66" spans="1:13" x14ac:dyDescent="0.2">
      <c r="A66" s="1" t="s">
        <v>10</v>
      </c>
      <c r="B66" s="54">
        <f>IF(B15="-","-",B15/'municipality, municipal body'!B14*100)</f>
        <v>52.72727272727272</v>
      </c>
      <c r="C66" s="54">
        <f>IF(C15="-","-",C15/'municipality, municipal body'!C14*100)</f>
        <v>46.666666666666664</v>
      </c>
      <c r="D66" s="54"/>
      <c r="E66" s="54">
        <f>IF(E15="-","-",E15/'municipality, municipal body'!E14*100)</f>
        <v>57.142857142857139</v>
      </c>
      <c r="F66" s="54"/>
      <c r="G66" s="54">
        <f>IF(G15="-","-",G15/'municipality, municipal body'!G14*100)</f>
        <v>57.142857142857139</v>
      </c>
      <c r="H66" s="54">
        <f>IF(H15="-","-",H15/'municipality, municipal body'!H14*100)</f>
        <v>50</v>
      </c>
      <c r="I66" s="54" t="str">
        <f>IF(I15="-","-",I15/'municipality, municipal body'!I14*100)</f>
        <v>-</v>
      </c>
      <c r="J66" s="54">
        <f>IF(J15="-","-",J15/'municipality, municipal body'!J14*100)</f>
        <v>50</v>
      </c>
      <c r="K66" s="54">
        <f>IF(K15="-","-",K15/'municipality, municipal body'!K14*100)</f>
        <v>50</v>
      </c>
      <c r="L66" s="54"/>
      <c r="M66" s="54">
        <f>IF(M15="-","-",M15/'municipality, municipal body'!M14*100)</f>
        <v>66.666666666666657</v>
      </c>
    </row>
    <row r="67" spans="1:13" ht="17.25" customHeight="1" x14ac:dyDescent="0.2">
      <c r="A67" s="1" t="s">
        <v>11</v>
      </c>
      <c r="B67" s="54">
        <f>IF(B16="-","-",B16/'municipality, municipal body'!B15*100)</f>
        <v>55.319148936170215</v>
      </c>
      <c r="C67" s="54">
        <f>IF(C16="-","-",C16/'municipality, municipal body'!C15*100)</f>
        <v>66.666666666666657</v>
      </c>
      <c r="D67" s="54"/>
      <c r="E67" s="54">
        <f>IF(E16="-","-",E16/'municipality, municipal body'!E15*100)</f>
        <v>50</v>
      </c>
      <c r="F67" s="54"/>
      <c r="G67" s="54">
        <f>IF(G16="-","-",G16/'municipality, municipal body'!G15*100)</f>
        <v>50</v>
      </c>
      <c r="H67" s="54">
        <f>IF(H16="-","-",H16/'municipality, municipal body'!H15*100)</f>
        <v>60</v>
      </c>
      <c r="I67" s="54" t="str">
        <f>IF(I16="-","-",I16/'municipality, municipal body'!I15*100)</f>
        <v>-</v>
      </c>
      <c r="J67" s="54">
        <f>IF(J16="-","-",J16/'municipality, municipal body'!J15*100)</f>
        <v>50</v>
      </c>
      <c r="K67" s="54">
        <f>IF(K16="-","-",K16/'municipality, municipal body'!K15*100)</f>
        <v>50</v>
      </c>
      <c r="L67" s="54"/>
      <c r="M67" s="54">
        <f>IF(M16="-","-",M16/'municipality, municipal body'!M15*100)</f>
        <v>62.5</v>
      </c>
    </row>
    <row r="68" spans="1:13" x14ac:dyDescent="0.2">
      <c r="A68" s="1" t="s">
        <v>12</v>
      </c>
      <c r="B68" s="54">
        <f>IF(B17="-","-",B17/'municipality, municipal body'!B16*100)</f>
        <v>50.819672131147541</v>
      </c>
      <c r="C68" s="54">
        <f>IF(C17="-","-",C17/'municipality, municipal body'!C16*100)</f>
        <v>60</v>
      </c>
      <c r="D68" s="54"/>
      <c r="E68" s="54">
        <f>IF(E17="-","-",E17/'municipality, municipal body'!E16*100)</f>
        <v>42.857142857142854</v>
      </c>
      <c r="F68" s="54"/>
      <c r="G68" s="54" t="str">
        <f>IF(G17="-","-",G17/'municipality, municipal body'!G16*100)</f>
        <v>-</v>
      </c>
      <c r="H68" s="54">
        <f>IF(H17="-","-",H17/'municipality, municipal body'!H16*100)</f>
        <v>41.17647058823529</v>
      </c>
      <c r="I68" s="54" t="str">
        <f>IF(I17="-","-",I17/'municipality, municipal body'!I16*100)</f>
        <v>-</v>
      </c>
      <c r="J68" s="54">
        <f>IF(J17="-","-",J17/'municipality, municipal body'!J16*100)</f>
        <v>50</v>
      </c>
      <c r="K68" s="54">
        <f>IF(K17="-","-",K17/'municipality, municipal body'!K16*100)</f>
        <v>62.5</v>
      </c>
      <c r="L68" s="54"/>
      <c r="M68" s="54">
        <f>IF(M17="-","-",M17/'municipality, municipal body'!M16*100)</f>
        <v>60</v>
      </c>
    </row>
    <row r="69" spans="1:13" x14ac:dyDescent="0.2">
      <c r="A69" s="1" t="s">
        <v>13</v>
      </c>
      <c r="B69" s="54">
        <f>IF(B18="-","-",B18/'municipality, municipal body'!B17*100)</f>
        <v>44.444444444444443</v>
      </c>
      <c r="C69" s="54">
        <f>IF(C18="-","-",C18/'municipality, municipal body'!C17*100)</f>
        <v>22.222222222222221</v>
      </c>
      <c r="D69" s="54"/>
      <c r="E69" s="54">
        <f>IF(E18="-","-",E18/'municipality, municipal body'!E17*100)</f>
        <v>50</v>
      </c>
      <c r="F69" s="54"/>
      <c r="G69" s="54">
        <f>IF(G18="-","-",G18/'municipality, municipal body'!G17*100)</f>
        <v>60</v>
      </c>
      <c r="H69" s="54">
        <f>IF(H18="-","-",H18/'municipality, municipal body'!H17*100)</f>
        <v>40</v>
      </c>
      <c r="I69" s="54">
        <f>IF(I18="-","-",I18/'municipality, municipal body'!I17*100)</f>
        <v>60</v>
      </c>
      <c r="J69" s="54">
        <f>IF(J18="-","-",J18/'municipality, municipal body'!J17*100)</f>
        <v>40</v>
      </c>
      <c r="K69" s="54">
        <f>IF(K18="-","-",K18/'municipality, municipal body'!K17*100)</f>
        <v>60</v>
      </c>
      <c r="L69" s="54"/>
      <c r="M69" s="54">
        <f>IF(M18="-","-",M18/'municipality, municipal body'!M17*100)</f>
        <v>40</v>
      </c>
    </row>
    <row r="70" spans="1:13" x14ac:dyDescent="0.2">
      <c r="A70" s="1" t="s">
        <v>14</v>
      </c>
      <c r="B70" s="54">
        <f>IF(B19="-","-",B19/'municipality, municipal body'!B18*100)</f>
        <v>47.5</v>
      </c>
      <c r="C70" s="54">
        <f>IF(C19="-","-",C19/'municipality, municipal body'!C18*100)</f>
        <v>53.846153846153847</v>
      </c>
      <c r="D70" s="54"/>
      <c r="E70" s="54">
        <f>IF(E19="-","-",E19/'municipality, municipal body'!E18*100)</f>
        <v>40</v>
      </c>
      <c r="F70" s="54"/>
      <c r="G70" s="54" t="str">
        <f>IF(G19="-","-",G19/'municipality, municipal body'!G18*100)</f>
        <v>-</v>
      </c>
      <c r="H70" s="54">
        <f>IF(H19="-","-",H19/'municipality, municipal body'!H18*100)</f>
        <v>33.333333333333329</v>
      </c>
      <c r="I70" s="54">
        <f>IF(I19="-","-",I19/'municipality, municipal body'!I18*100)</f>
        <v>100</v>
      </c>
      <c r="J70" s="54">
        <f>IF(J19="-","-",J19/'municipality, municipal body'!J18*100)</f>
        <v>60</v>
      </c>
      <c r="K70" s="54">
        <f>IF(K19="-","-",K19/'municipality, municipal body'!K18*100)</f>
        <v>50</v>
      </c>
      <c r="L70" s="54"/>
      <c r="M70" s="54">
        <f>IF(M19="-","-",M19/'municipality, municipal body'!M18*100)</f>
        <v>33.333333333333329</v>
      </c>
    </row>
    <row r="71" spans="1:13" x14ac:dyDescent="0.2">
      <c r="A71" s="1" t="s">
        <v>15</v>
      </c>
      <c r="B71" s="54">
        <f>IF(B20="-","-",B20/'municipality, municipal body'!B19*100)</f>
        <v>47.619047619047613</v>
      </c>
      <c r="C71" s="54">
        <f>IF(C20="-","-",C20/'municipality, municipal body'!C19*100)</f>
        <v>44.444444444444443</v>
      </c>
      <c r="D71" s="54"/>
      <c r="E71" s="54">
        <f>IF(E20="-","-",E20/'municipality, municipal body'!E19*100)</f>
        <v>42.857142857142854</v>
      </c>
      <c r="F71" s="54"/>
      <c r="G71" s="54" t="str">
        <f>IF(G20="-","-",G20/'municipality, municipal body'!G19*100)</f>
        <v>-</v>
      </c>
      <c r="H71" s="54">
        <f>IF(H20="-","-",H20/'municipality, municipal body'!H19*100)</f>
        <v>28.571428571428569</v>
      </c>
      <c r="I71" s="54" t="str">
        <f>IF(I20="-","-",I20/'municipality, municipal body'!I19*100)</f>
        <v>-</v>
      </c>
      <c r="J71" s="54">
        <f>IF(J20="-","-",J20/'municipality, municipal body'!J19*100)</f>
        <v>50</v>
      </c>
      <c r="K71" s="54">
        <f>IF(K20="-","-",K20/'municipality, municipal body'!K19*100)</f>
        <v>66.666666666666657</v>
      </c>
      <c r="L71" s="54"/>
      <c r="M71" s="54">
        <f>IF(M20="-","-",M20/'municipality, municipal body'!M19*100)</f>
        <v>66.666666666666657</v>
      </c>
    </row>
    <row r="72" spans="1:13" ht="17.25" customHeight="1" x14ac:dyDescent="0.2">
      <c r="A72" s="1" t="s">
        <v>16</v>
      </c>
      <c r="B72" s="54">
        <f>IF(B21="-","-",B21/'municipality, municipal body'!B20*100)</f>
        <v>45.121951219512198</v>
      </c>
      <c r="C72" s="54">
        <f>IF(C21="-","-",C21/'municipality, municipal body'!C20*100)</f>
        <v>40.74074074074074</v>
      </c>
      <c r="D72" s="54"/>
      <c r="E72" s="54">
        <f>IF(E21="-","-",E21/'municipality, municipal body'!E20*100)</f>
        <v>50</v>
      </c>
      <c r="F72" s="54"/>
      <c r="G72" s="54">
        <f>IF(G21="-","-",G21/'municipality, municipal body'!G20*100)</f>
        <v>57.142857142857139</v>
      </c>
      <c r="H72" s="54">
        <f>IF(H21="-","-",H21/'municipality, municipal body'!H20*100)</f>
        <v>42.857142857142854</v>
      </c>
      <c r="I72" s="54" t="str">
        <f>IF(I21="-","-",I21/'municipality, municipal body'!I20*100)</f>
        <v>-</v>
      </c>
      <c r="J72" s="54">
        <f>IF(J21="-","-",J21/'municipality, municipal body'!J20*100)</f>
        <v>50</v>
      </c>
      <c r="K72" s="54">
        <f>IF(K21="-","-",K21/'municipality, municipal body'!K20*100)</f>
        <v>50</v>
      </c>
      <c r="L72" s="54"/>
      <c r="M72" s="54">
        <f>IF(M21="-","-",M21/'municipality, municipal body'!M20*100)</f>
        <v>33.333333333333329</v>
      </c>
    </row>
    <row r="73" spans="1:13" x14ac:dyDescent="0.2">
      <c r="A73" s="75" t="s">
        <v>35</v>
      </c>
      <c r="B73" s="54">
        <f>IF(B22="-","-",B22/'municipality, municipal body'!B21*100)</f>
        <v>46.131805157593128</v>
      </c>
      <c r="C73" s="54">
        <f>IF(C22="-","-",C22/'municipality, municipal body'!C21*100)</f>
        <v>40.331491712707184</v>
      </c>
      <c r="D73" s="54"/>
      <c r="E73" s="54">
        <f>IF(E22="-","-",E22/'municipality, municipal body'!E21*100)</f>
        <v>47.826086956521742</v>
      </c>
      <c r="F73" s="54"/>
      <c r="G73" s="54">
        <f>IF(G22="-","-",G22/'municipality, municipal body'!G21*100)</f>
        <v>51.111111111111107</v>
      </c>
      <c r="H73" s="54">
        <f>IF(H22="-","-",H22/'municipality, municipal body'!H21*100)</f>
        <v>41.509433962264154</v>
      </c>
      <c r="I73" s="54">
        <f>IF(I22="-","-",I22/'municipality, municipal body'!I21*100)</f>
        <v>42.857142857142854</v>
      </c>
      <c r="J73" s="54">
        <f>IF(J22="-","-",J22/'municipality, municipal body'!J21*100)</f>
        <v>51.898734177215189</v>
      </c>
      <c r="K73" s="54">
        <f>IF(K22="-","-",K22/'municipality, municipal body'!K21*100)</f>
        <v>56.164383561643838</v>
      </c>
      <c r="L73" s="54"/>
      <c r="M73" s="54">
        <f>IF(M22="-","-",M22/'municipality, municipal body'!M21*100)</f>
        <v>47.126436781609193</v>
      </c>
    </row>
    <row r="74" spans="1:13" x14ac:dyDescent="0.2">
      <c r="A74" s="76" t="s">
        <v>36</v>
      </c>
      <c r="B74" s="54">
        <f>IF(B23="-","-",B23/'municipality, municipal body'!B22*100)</f>
        <v>45.227272727272727</v>
      </c>
      <c r="C74" s="54">
        <f>IF(C23="-","-",C23/'municipality, municipal body'!C22*100)</f>
        <v>41.463414634146339</v>
      </c>
      <c r="D74" s="54"/>
      <c r="E74" s="54">
        <f>IF(E23="-","-",E23/'municipality, municipal body'!E22*100)</f>
        <v>46.551724137931032</v>
      </c>
      <c r="F74" s="54"/>
      <c r="G74" s="54">
        <f>IF(G23="-","-",G23/'municipality, municipal body'!G22*100)</f>
        <v>47.826086956521742</v>
      </c>
      <c r="H74" s="54">
        <f>IF(H23="-","-",H23/'municipality, municipal body'!H22*100)</f>
        <v>43.243243243243242</v>
      </c>
      <c r="I74" s="54">
        <f>IF(I23="-","-",I23/'municipality, municipal body'!I22*100)</f>
        <v>33.333333333333329</v>
      </c>
      <c r="J74" s="54">
        <f>IF(J23="-","-",J23/'municipality, municipal body'!J22*100)</f>
        <v>52.083333333333336</v>
      </c>
      <c r="K74" s="54">
        <f>IF(K23="-","-",K23/'municipality, municipal body'!K22*100)</f>
        <v>53.488372093023251</v>
      </c>
      <c r="L74" s="54"/>
      <c r="M74" s="54">
        <f>IF(M23="-","-",M23/'municipality, municipal body'!M22*100)</f>
        <v>44.067796610169488</v>
      </c>
    </row>
    <row r="75" spans="1:13" x14ac:dyDescent="0.2">
      <c r="A75" s="75" t="s">
        <v>37</v>
      </c>
      <c r="B75" s="54">
        <f>IF(B24="-","-",B24/'municipality, municipal body'!B23*100)</f>
        <v>47.674418604651166</v>
      </c>
      <c r="C75" s="54">
        <f>IF(C24="-","-",C24/'municipality, municipal body'!C23*100)</f>
        <v>37.931034482758619</v>
      </c>
      <c r="D75" s="54"/>
      <c r="E75" s="54">
        <f>IF(E24="-","-",E24/'municipality, municipal body'!E23*100)</f>
        <v>50</v>
      </c>
      <c r="F75" s="54"/>
      <c r="G75" s="54">
        <f>IF(G24="-","-",G24/'municipality, municipal body'!G23*100)</f>
        <v>54.54545454545454</v>
      </c>
      <c r="H75" s="54">
        <f>IF(H24="-","-",H24/'municipality, municipal body'!H23*100)</f>
        <v>37.5</v>
      </c>
      <c r="I75" s="54">
        <f>IF(I24="-","-",I24/'municipality, municipal body'!I23*100)</f>
        <v>47.826086956521742</v>
      </c>
      <c r="J75" s="54">
        <f>IF(J24="-","-",J24/'municipality, municipal body'!J23*100)</f>
        <v>51.612903225806448</v>
      </c>
      <c r="K75" s="54">
        <f>IF(K24="-","-",K24/'municipality, municipal body'!K23*100)</f>
        <v>60</v>
      </c>
      <c r="L75" s="54"/>
      <c r="M75" s="54">
        <f>IF(M24="-","-",M24/'municipality, municipal body'!M23*100)</f>
        <v>53.571428571428569</v>
      </c>
    </row>
    <row r="76" spans="1:13" ht="17.25" customHeight="1" x14ac:dyDescent="0.2">
      <c r="A76" s="78" t="s">
        <v>17</v>
      </c>
      <c r="B76" s="95">
        <f>IF(B25="-","-",B25/'municipality, municipal body'!B24*100)</f>
        <v>46.025641025641022</v>
      </c>
      <c r="C76" s="95">
        <f>IF(C25="-","-",C25/'municipality, municipal body'!C24*100)</f>
        <v>40.384615384615387</v>
      </c>
      <c r="D76" s="95"/>
      <c r="E76" s="95">
        <f>IF(E25="-","-",E25/'municipality, municipal body'!E24*100)</f>
        <v>48</v>
      </c>
      <c r="F76" s="95"/>
      <c r="G76" s="95">
        <f>IF(G25="-","-",G25/'municipality, municipal body'!G24*100)</f>
        <v>51.923076923076927</v>
      </c>
      <c r="H76" s="95">
        <f>IF(H25="-","-",H25/'municipality, municipal body'!H24*100)</f>
        <v>41.732283464566926</v>
      </c>
      <c r="I76" s="95">
        <f>IF(I25="-","-",I25/'municipality, municipal body'!I24*100)</f>
        <v>42.857142857142854</v>
      </c>
      <c r="J76" s="95">
        <f>IF(J25="-","-",J25/'municipality, municipal body'!J24*100)</f>
        <v>51.724137931034484</v>
      </c>
      <c r="K76" s="95">
        <f>IF(K25="-","-",K25/'municipality, municipal body'!K24*100)</f>
        <v>55.555555555555557</v>
      </c>
      <c r="L76" s="95"/>
      <c r="M76" s="95">
        <f>IF(M25="-","-",M25/'municipality, municipal body'!M24*100)</f>
        <v>46.666666666666664</v>
      </c>
    </row>
    <row r="77" spans="1:13" ht="17.25" customHeight="1" x14ac:dyDescent="0.2">
      <c r="A77" s="78" t="s">
        <v>34</v>
      </c>
      <c r="B77" s="96"/>
      <c r="C77" s="96"/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1:13" x14ac:dyDescent="0.2">
      <c r="A78" s="1" t="s">
        <v>1</v>
      </c>
      <c r="B78" s="54">
        <f>IF(B27="-","-",B27/'municipality, municipal body'!B5*100)</f>
        <v>51.111111111111107</v>
      </c>
      <c r="C78" s="54">
        <f>IF(C27="-","-",C27/'municipality, municipal body'!C5*100)</f>
        <v>63.636363636363633</v>
      </c>
      <c r="D78" s="54"/>
      <c r="E78" s="54">
        <f>IF(E27="-","-",E27/'municipality, municipal body'!E5*100)</f>
        <v>40</v>
      </c>
      <c r="F78" s="54"/>
      <c r="G78" s="54">
        <f>IF(G27="-","-",G27/'municipality, municipal body'!G5*100)</f>
        <v>40</v>
      </c>
      <c r="H78" s="54">
        <f>IF(H27="-","-",H27/'municipality, municipal body'!H5*100)</f>
        <v>60</v>
      </c>
      <c r="I78" s="54">
        <f>IF(I27="-","-",I27/'municipality, municipal body'!I5*100)</f>
        <v>60</v>
      </c>
      <c r="J78" s="54">
        <f>IF(J27="-","-",J27/'municipality, municipal body'!J5*100)</f>
        <v>40</v>
      </c>
      <c r="K78" s="54">
        <f>IF(K27="-","-",K27/'municipality, municipal body'!K5*100)</f>
        <v>40</v>
      </c>
      <c r="L78" s="54"/>
      <c r="M78" s="54">
        <f>IF(M27="-","-",M27/'municipality, municipal body'!M5*100)</f>
        <v>50</v>
      </c>
    </row>
    <row r="79" spans="1:13" x14ac:dyDescent="0.2">
      <c r="A79" s="1" t="s">
        <v>2</v>
      </c>
      <c r="B79" s="54">
        <f>IF(B28="-","-",B28/'municipality, municipal body'!B6*100)</f>
        <v>62.745098039215684</v>
      </c>
      <c r="C79" s="54">
        <f>IF(C28="-","-",C28/'municipality, municipal body'!C6*100)</f>
        <v>84.615384615384613</v>
      </c>
      <c r="D79" s="54"/>
      <c r="E79" s="54">
        <f>IF(E28="-","-",E28/'municipality, municipal body'!E6*100)</f>
        <v>57.142857142857139</v>
      </c>
      <c r="F79" s="54"/>
      <c r="G79" s="54" t="str">
        <f>IF(G28="-","-",G28/'municipality, municipal body'!G6*100)</f>
        <v>-</v>
      </c>
      <c r="H79" s="54">
        <f>IF(H28="-","-",H28/'municipality, municipal body'!H6*100)</f>
        <v>62.5</v>
      </c>
      <c r="I79" s="54">
        <f>IF(I28="-","-",I28/'municipality, municipal body'!I6*100)</f>
        <v>66.666666666666657</v>
      </c>
      <c r="J79" s="54">
        <f>IF(J28="-","-",J28/'municipality, municipal body'!J6*100)</f>
        <v>25</v>
      </c>
      <c r="K79" s="54">
        <f>IF(K28="-","-",K28/'municipality, municipal body'!K6*100)</f>
        <v>42.857142857142854</v>
      </c>
      <c r="L79" s="54"/>
      <c r="M79" s="54">
        <f>IF(M28="-","-",M28/'municipality, municipal body'!M6*100)</f>
        <v>66.666666666666657</v>
      </c>
    </row>
    <row r="80" spans="1:13" x14ac:dyDescent="0.2">
      <c r="A80" s="1" t="s">
        <v>3</v>
      </c>
      <c r="B80" s="54">
        <f>IF(B29="-","-",B29/'municipality, municipal body'!B7*100)</f>
        <v>60.869565217391312</v>
      </c>
      <c r="C80" s="54">
        <f>IF(C29="-","-",C29/'municipality, municipal body'!C7*100)</f>
        <v>70.588235294117652</v>
      </c>
      <c r="D80" s="54"/>
      <c r="E80" s="54">
        <f>IF(E29="-","-",E29/'municipality, municipal body'!E7*100)</f>
        <v>57.142857142857139</v>
      </c>
      <c r="F80" s="54"/>
      <c r="G80" s="54" t="str">
        <f>IF(G29="-","-",G29/'municipality, municipal body'!G7*100)</f>
        <v>-</v>
      </c>
      <c r="H80" s="54">
        <f>IF(H29="-","-",H29/'municipality, municipal body'!H7*100)</f>
        <v>50</v>
      </c>
      <c r="I80" s="54" t="str">
        <f>IF(I29="-","-",I29/'municipality, municipal body'!I7*100)</f>
        <v>-</v>
      </c>
      <c r="J80" s="54">
        <f>IF(J29="-","-",J29/'municipality, municipal body'!J7*100)</f>
        <v>57.142857142857139</v>
      </c>
      <c r="K80" s="54" t="str">
        <f>IF(K29="-","-",K29/'municipality, municipal body'!K7*100)</f>
        <v>-</v>
      </c>
      <c r="L80" s="54"/>
      <c r="M80" s="54">
        <f>IF(M29="-","-",M29/'municipality, municipal body'!M7*100)</f>
        <v>66.666666666666657</v>
      </c>
    </row>
    <row r="81" spans="1:13" x14ac:dyDescent="0.2">
      <c r="A81" s="1" t="s">
        <v>4</v>
      </c>
      <c r="B81" s="54">
        <f>IF(B30="-","-",B30/'municipality, municipal body'!B8*100)</f>
        <v>60</v>
      </c>
      <c r="C81" s="54">
        <f>IF(C30="-","-",C30/'municipality, municipal body'!C8*100)</f>
        <v>72.727272727272734</v>
      </c>
      <c r="D81" s="54"/>
      <c r="E81" s="54">
        <f>IF(E30="-","-",E30/'municipality, municipal body'!E8*100)</f>
        <v>50</v>
      </c>
      <c r="F81" s="54"/>
      <c r="G81" s="54">
        <f>IF(G30="-","-",G30/'municipality, municipal body'!G8*100)</f>
        <v>57.142857142857139</v>
      </c>
      <c r="H81" s="54">
        <f>IF(H30="-","-",H30/'municipality, municipal body'!H8*100)</f>
        <v>60</v>
      </c>
      <c r="I81" s="54">
        <f>IF(I30="-","-",I30/'municipality, municipal body'!I8*100)</f>
        <v>50</v>
      </c>
      <c r="J81" s="54">
        <f>IF(J30="-","-",J30/'municipality, municipal body'!J8*100)</f>
        <v>60</v>
      </c>
      <c r="K81" s="54">
        <f>IF(K30="-","-",K30/'municipality, municipal body'!K8*100)</f>
        <v>50</v>
      </c>
      <c r="L81" s="54"/>
      <c r="M81" s="54">
        <f>IF(M30="-","-",M30/'municipality, municipal body'!M8*100)</f>
        <v>66.666666666666657</v>
      </c>
    </row>
    <row r="82" spans="1:13" x14ac:dyDescent="0.2">
      <c r="A82" s="1" t="s">
        <v>5</v>
      </c>
      <c r="B82" s="54">
        <f>IF(B31="-","-",B31/'municipality, municipal body'!B9*100)</f>
        <v>56.756756756756758</v>
      </c>
      <c r="C82" s="54">
        <f>IF(C31="-","-",C31/'municipality, municipal body'!C9*100)</f>
        <v>55.555555555555557</v>
      </c>
      <c r="D82" s="54"/>
      <c r="E82" s="54">
        <f>IF(E31="-","-",E31/'municipality, municipal body'!E9*100)</f>
        <v>60</v>
      </c>
      <c r="F82" s="54"/>
      <c r="G82" s="54" t="str">
        <f>IF(G31="-","-",G31/'municipality, municipal body'!G9*100)</f>
        <v>-</v>
      </c>
      <c r="H82" s="54">
        <f>IF(H31="-","-",H31/'municipality, municipal body'!H9*100)</f>
        <v>50</v>
      </c>
      <c r="I82" s="54">
        <f>IF(I31="-","-",I31/'municipality, municipal body'!I9*100)</f>
        <v>100</v>
      </c>
      <c r="J82" s="54">
        <f>IF(J31="-","-",J31/'municipality, municipal body'!J9*100)</f>
        <v>60</v>
      </c>
      <c r="K82" s="54">
        <f>IF(K31="-","-",K31/'municipality, municipal body'!K9*100)</f>
        <v>60</v>
      </c>
      <c r="L82" s="54"/>
      <c r="M82" s="54">
        <f>IF(M31="-","-",M31/'municipality, municipal body'!M9*100)</f>
        <v>50</v>
      </c>
    </row>
    <row r="83" spans="1:13" ht="17.25" customHeight="1" x14ac:dyDescent="0.2">
      <c r="A83" s="1" t="s">
        <v>6</v>
      </c>
      <c r="B83" s="54">
        <f>IF(B32="-","-",B32/'municipality, municipal body'!B10*100)</f>
        <v>63.492063492063487</v>
      </c>
      <c r="C83" s="54">
        <f>IF(C32="-","-",C32/'municipality, municipal body'!C10*100)</f>
        <v>66.666666666666657</v>
      </c>
      <c r="D83" s="54"/>
      <c r="E83" s="54">
        <f>IF(E32="-","-",E32/'municipality, municipal body'!E10*100)</f>
        <v>57.142857142857139</v>
      </c>
      <c r="F83" s="54"/>
      <c r="G83" s="54">
        <f>IF(G32="-","-",G32/'municipality, municipal body'!G10*100)</f>
        <v>60</v>
      </c>
      <c r="H83" s="54">
        <f>IF(H32="-","-",H32/'municipality, municipal body'!H10*100)</f>
        <v>62.5</v>
      </c>
      <c r="I83" s="54">
        <f>IF(I32="-","-",I32/'municipality, municipal body'!I10*100)</f>
        <v>100</v>
      </c>
      <c r="J83" s="54">
        <f>IF(J32="-","-",J32/'municipality, municipal body'!J10*100)</f>
        <v>42.857142857142854</v>
      </c>
      <c r="K83" s="54">
        <f>IF(K32="-","-",K32/'municipality, municipal body'!K10*100)</f>
        <v>42.857142857142854</v>
      </c>
      <c r="L83" s="54"/>
      <c r="M83" s="54">
        <f>IF(M32="-","-",M32/'municipality, municipal body'!M10*100)</f>
        <v>100</v>
      </c>
    </row>
    <row r="84" spans="1:13" x14ac:dyDescent="0.2">
      <c r="A84" s="1" t="s">
        <v>7</v>
      </c>
      <c r="B84" s="54">
        <f>IF(B33="-","-",B33/'municipality, municipal body'!B11*100)</f>
        <v>55.000000000000007</v>
      </c>
      <c r="C84" s="54">
        <f>IF(C33="-","-",C33/'municipality, municipal body'!C11*100)</f>
        <v>64.705882352941174</v>
      </c>
      <c r="D84" s="54"/>
      <c r="E84" s="54">
        <f>IF(E33="-","-",E33/'municipality, municipal body'!E11*100)</f>
        <v>42.857142857142854</v>
      </c>
      <c r="F84" s="54"/>
      <c r="G84" s="54" t="str">
        <f>IF(G33="-","-",G33/'municipality, municipal body'!G11*100)</f>
        <v>-</v>
      </c>
      <c r="H84" s="54">
        <f>IF(H33="-","-",H33/'municipality, municipal body'!H11*100)</f>
        <v>62.5</v>
      </c>
      <c r="I84" s="54" t="str">
        <f>IF(I33="-","-",I33/'municipality, municipal body'!I11*100)</f>
        <v>-</v>
      </c>
      <c r="J84" s="54" t="str">
        <f>IF(J33="-","-",J33/'municipality, municipal body'!J11*100)</f>
        <v>-</v>
      </c>
      <c r="K84" s="54" t="str">
        <f>IF(K33="-","-",K33/'municipality, municipal body'!K11*100)</f>
        <v>-</v>
      </c>
      <c r="L84" s="54"/>
      <c r="M84" s="54">
        <f>IF(M33="-","-",M33/'municipality, municipal body'!M11*100)</f>
        <v>37.5</v>
      </c>
    </row>
    <row r="85" spans="1:13" x14ac:dyDescent="0.2">
      <c r="A85" s="1" t="s">
        <v>8</v>
      </c>
      <c r="B85" s="54">
        <f>IF(B34="-","-",B34/'municipality, municipal body'!B12*100)</f>
        <v>44.736842105263158</v>
      </c>
      <c r="C85" s="54">
        <f>IF(C34="-","-",C34/'municipality, municipal body'!C12*100)</f>
        <v>55.555555555555557</v>
      </c>
      <c r="D85" s="54"/>
      <c r="E85" s="54">
        <f>IF(E34="-","-",E34/'municipality, municipal body'!E12*100)</f>
        <v>40</v>
      </c>
      <c r="F85" s="54"/>
      <c r="G85" s="54" t="str">
        <f>IF(G34="-","-",G34/'municipality, municipal body'!G12*100)</f>
        <v>-</v>
      </c>
      <c r="H85" s="54">
        <f>IF(H34="-","-",H34/'municipality, municipal body'!H12*100)</f>
        <v>60</v>
      </c>
      <c r="I85" s="54">
        <f>IF(I34="-","-",I34/'municipality, municipal body'!I12*100)</f>
        <v>40</v>
      </c>
      <c r="J85" s="54">
        <f>IF(J34="-","-",J34/'municipality, municipal body'!J12*100)</f>
        <v>40</v>
      </c>
      <c r="K85" s="54">
        <f>IF(K34="-","-",K34/'municipality, municipal body'!K12*100)</f>
        <v>40</v>
      </c>
      <c r="L85" s="54"/>
      <c r="M85" s="54">
        <f>IF(M34="-","-",M34/'municipality, municipal body'!M12*100)</f>
        <v>25</v>
      </c>
    </row>
    <row r="86" spans="1:13" x14ac:dyDescent="0.2">
      <c r="A86" s="1" t="s">
        <v>9</v>
      </c>
      <c r="B86" s="54">
        <f>IF(B35="-","-",B35/'municipality, municipal body'!B13*100)</f>
        <v>48.837209302325576</v>
      </c>
      <c r="C86" s="54">
        <f>IF(C35="-","-",C35/'municipality, municipal body'!C13*100)</f>
        <v>44.444444444444443</v>
      </c>
      <c r="D86" s="54"/>
      <c r="E86" s="54">
        <f>IF(E35="-","-",E35/'municipality, municipal body'!E13*100)</f>
        <v>60</v>
      </c>
      <c r="F86" s="54"/>
      <c r="G86" s="54">
        <f>IF(G35="-","-",G35/'municipality, municipal body'!G13*100)</f>
        <v>40</v>
      </c>
      <c r="H86" s="54">
        <f>IF(H35="-","-",H35/'municipality, municipal body'!H13*100)</f>
        <v>60</v>
      </c>
      <c r="I86" s="54">
        <f>IF(I35="-","-",I35/'municipality, municipal body'!I13*100)</f>
        <v>60</v>
      </c>
      <c r="J86" s="54">
        <f>IF(J35="-","-",J35/'municipality, municipal body'!J13*100)</f>
        <v>40</v>
      </c>
      <c r="K86" s="54">
        <f>IF(K35="-","-",K35/'municipality, municipal body'!K13*100)</f>
        <v>33.333333333333329</v>
      </c>
      <c r="L86" s="54"/>
      <c r="M86" s="54">
        <f>IF(M35="-","-",M35/'municipality, municipal body'!M13*100)</f>
        <v>50</v>
      </c>
    </row>
    <row r="87" spans="1:13" x14ac:dyDescent="0.2">
      <c r="A87" s="1" t="s">
        <v>10</v>
      </c>
      <c r="B87" s="54">
        <f>IF(B36="-","-",B36/'municipality, municipal body'!B14*100)</f>
        <v>47.272727272727273</v>
      </c>
      <c r="C87" s="54">
        <f>IF(C36="-","-",C36/'municipality, municipal body'!C14*100)</f>
        <v>53.333333333333336</v>
      </c>
      <c r="D87" s="54"/>
      <c r="E87" s="54">
        <f>IF(E36="-","-",E36/'municipality, municipal body'!E14*100)</f>
        <v>42.857142857142854</v>
      </c>
      <c r="F87" s="54"/>
      <c r="G87" s="54">
        <f>IF(G36="-","-",G36/'municipality, municipal body'!G14*100)</f>
        <v>42.857142857142854</v>
      </c>
      <c r="H87" s="54">
        <f>IF(H36="-","-",H36/'municipality, municipal body'!H14*100)</f>
        <v>50</v>
      </c>
      <c r="I87" s="54" t="str">
        <f>IF(I36="-","-",I36/'municipality, municipal body'!I14*100)</f>
        <v>-</v>
      </c>
      <c r="J87" s="54">
        <f>IF(J36="-","-",J36/'municipality, municipal body'!J14*100)</f>
        <v>50</v>
      </c>
      <c r="K87" s="54">
        <f>IF(K36="-","-",K36/'municipality, municipal body'!K14*100)</f>
        <v>50</v>
      </c>
      <c r="L87" s="54"/>
      <c r="M87" s="54">
        <f>IF(M36="-","-",M36/'municipality, municipal body'!M14*100)</f>
        <v>33.333333333333329</v>
      </c>
    </row>
    <row r="88" spans="1:13" ht="17.25" customHeight="1" x14ac:dyDescent="0.2">
      <c r="A88" s="1" t="s">
        <v>11</v>
      </c>
      <c r="B88" s="54">
        <f>IF(B37="-","-",B37/'municipality, municipal body'!B15*100)</f>
        <v>44.680851063829785</v>
      </c>
      <c r="C88" s="54">
        <f>IF(C37="-","-",C37/'municipality, municipal body'!C15*100)</f>
        <v>33.333333333333329</v>
      </c>
      <c r="D88" s="54"/>
      <c r="E88" s="54">
        <f>IF(E37="-","-",E37/'municipality, municipal body'!E15*100)</f>
        <v>50</v>
      </c>
      <c r="F88" s="54"/>
      <c r="G88" s="54">
        <f>IF(G37="-","-",G37/'municipality, municipal body'!G15*100)</f>
        <v>50</v>
      </c>
      <c r="H88" s="54">
        <f>IF(H37="-","-",H37/'municipality, municipal body'!H15*100)</f>
        <v>40</v>
      </c>
      <c r="I88" s="54">
        <f>IF(I37="-","-",I37/'municipality, municipal body'!I15*100)</f>
        <v>100</v>
      </c>
      <c r="J88" s="54">
        <f>IF(J37="-","-",J37/'municipality, municipal body'!J15*100)</f>
        <v>50</v>
      </c>
      <c r="K88" s="54">
        <f>IF(K37="-","-",K37/'municipality, municipal body'!K15*100)</f>
        <v>50</v>
      </c>
      <c r="L88" s="54"/>
      <c r="M88" s="54">
        <f>IF(M37="-","-",M37/'municipality, municipal body'!M15*100)</f>
        <v>37.5</v>
      </c>
    </row>
    <row r="89" spans="1:13" x14ac:dyDescent="0.2">
      <c r="A89" s="1" t="s">
        <v>12</v>
      </c>
      <c r="B89" s="54">
        <f>IF(B38="-","-",B38/'municipality, municipal body'!B16*100)</f>
        <v>49.180327868852459</v>
      </c>
      <c r="C89" s="54">
        <f>IF(C38="-","-",C38/'municipality, municipal body'!C16*100)</f>
        <v>40</v>
      </c>
      <c r="D89" s="54"/>
      <c r="E89" s="54">
        <f>IF(E38="-","-",E38/'municipality, municipal body'!E16*100)</f>
        <v>57.142857142857139</v>
      </c>
      <c r="F89" s="54"/>
      <c r="G89" s="54" t="str">
        <f>IF(G38="-","-",G38/'municipality, municipal body'!G16*100)</f>
        <v>-</v>
      </c>
      <c r="H89" s="54">
        <f>IF(H38="-","-",H38/'municipality, municipal body'!H16*100)</f>
        <v>58.82352941176471</v>
      </c>
      <c r="I89" s="54">
        <f>IF(I38="-","-",I38/'municipality, municipal body'!I16*100)</f>
        <v>100</v>
      </c>
      <c r="J89" s="54">
        <f>IF(J38="-","-",J38/'municipality, municipal body'!J16*100)</f>
        <v>50</v>
      </c>
      <c r="K89" s="54">
        <f>IF(K38="-","-",K38/'municipality, municipal body'!K16*100)</f>
        <v>37.5</v>
      </c>
      <c r="L89" s="54"/>
      <c r="M89" s="54">
        <f>IF(M38="-","-",M38/'municipality, municipal body'!M16*100)</f>
        <v>40</v>
      </c>
    </row>
    <row r="90" spans="1:13" x14ac:dyDescent="0.2">
      <c r="A90" s="1" t="s">
        <v>13</v>
      </c>
      <c r="B90" s="54">
        <f>IF(B39="-","-",B39/'municipality, municipal body'!B17*100)</f>
        <v>55.555555555555557</v>
      </c>
      <c r="C90" s="54">
        <f>IF(C39="-","-",C39/'municipality, municipal body'!C17*100)</f>
        <v>77.777777777777786</v>
      </c>
      <c r="D90" s="54"/>
      <c r="E90" s="54">
        <f>IF(E39="-","-",E39/'municipality, municipal body'!E17*100)</f>
        <v>50</v>
      </c>
      <c r="F90" s="54"/>
      <c r="G90" s="54">
        <f>IF(G39="-","-",G39/'municipality, municipal body'!G17*100)</f>
        <v>40</v>
      </c>
      <c r="H90" s="54">
        <f>IF(H39="-","-",H39/'municipality, municipal body'!H17*100)</f>
        <v>60</v>
      </c>
      <c r="I90" s="54">
        <f>IF(I39="-","-",I39/'municipality, municipal body'!I17*100)</f>
        <v>40</v>
      </c>
      <c r="J90" s="54">
        <f>IF(J39="-","-",J39/'municipality, municipal body'!J17*100)</f>
        <v>60</v>
      </c>
      <c r="K90" s="54">
        <f>IF(K39="-","-",K39/'municipality, municipal body'!K17*100)</f>
        <v>40</v>
      </c>
      <c r="L90" s="54"/>
      <c r="M90" s="54">
        <f>IF(M39="-","-",M39/'municipality, municipal body'!M17*100)</f>
        <v>60</v>
      </c>
    </row>
    <row r="91" spans="1:13" x14ac:dyDescent="0.2">
      <c r="A91" s="1" t="s">
        <v>14</v>
      </c>
      <c r="B91" s="54">
        <f>IF(B40="-","-",B40/'municipality, municipal body'!B18*100)</f>
        <v>52.5</v>
      </c>
      <c r="C91" s="54">
        <f>IF(C40="-","-",C40/'municipality, municipal body'!C18*100)</f>
        <v>46.153846153846153</v>
      </c>
      <c r="D91" s="54"/>
      <c r="E91" s="54">
        <f>IF(E40="-","-",E40/'municipality, municipal body'!E18*100)</f>
        <v>60</v>
      </c>
      <c r="F91" s="54"/>
      <c r="G91" s="54" t="str">
        <f>IF(G40="-","-",G40/'municipality, municipal body'!G18*100)</f>
        <v>-</v>
      </c>
      <c r="H91" s="54">
        <f>IF(H40="-","-",H40/'municipality, municipal body'!H18*100)</f>
        <v>66.666666666666657</v>
      </c>
      <c r="I91" s="54" t="str">
        <f>IF(I40="-","-",I40/'municipality, municipal body'!I18*100)</f>
        <v>-</v>
      </c>
      <c r="J91" s="54">
        <f>IF(J40="-","-",J40/'municipality, municipal body'!J18*100)</f>
        <v>40</v>
      </c>
      <c r="K91" s="54">
        <f>IF(K40="-","-",K40/'municipality, municipal body'!K18*100)</f>
        <v>50</v>
      </c>
      <c r="L91" s="54"/>
      <c r="M91" s="54">
        <f>IF(M40="-","-",M40/'municipality, municipal body'!M18*100)</f>
        <v>66.666666666666657</v>
      </c>
    </row>
    <row r="92" spans="1:13" x14ac:dyDescent="0.2">
      <c r="A92" s="1" t="s">
        <v>15</v>
      </c>
      <c r="B92" s="54">
        <f>IF(B41="-","-",B41/'municipality, municipal body'!B19*100)</f>
        <v>52.380952380952387</v>
      </c>
      <c r="C92" s="54">
        <f>IF(C41="-","-",C41/'municipality, municipal body'!C19*100)</f>
        <v>55.555555555555557</v>
      </c>
      <c r="D92" s="54"/>
      <c r="E92" s="54">
        <f>IF(E41="-","-",E41/'municipality, municipal body'!E19*100)</f>
        <v>57.142857142857139</v>
      </c>
      <c r="F92" s="54"/>
      <c r="G92" s="54" t="str">
        <f>IF(G41="-","-",G41/'municipality, municipal body'!G19*100)</f>
        <v>-</v>
      </c>
      <c r="H92" s="54">
        <f>IF(H41="-","-",H41/'municipality, municipal body'!H19*100)</f>
        <v>71.428571428571431</v>
      </c>
      <c r="I92" s="54">
        <f>IF(I41="-","-",I41/'municipality, municipal body'!I19*100)</f>
        <v>100</v>
      </c>
      <c r="J92" s="54">
        <f>IF(J41="-","-",J41/'municipality, municipal body'!J19*100)</f>
        <v>50</v>
      </c>
      <c r="K92" s="54">
        <f>IF(K41="-","-",K41/'municipality, municipal body'!K19*100)</f>
        <v>33.333333333333329</v>
      </c>
      <c r="L92" s="54"/>
      <c r="M92" s="54">
        <f>IF(M41="-","-",M41/'municipality, municipal body'!M19*100)</f>
        <v>33.333333333333329</v>
      </c>
    </row>
    <row r="93" spans="1:13" ht="17.25" customHeight="1" x14ac:dyDescent="0.2">
      <c r="A93" s="1" t="s">
        <v>16</v>
      </c>
      <c r="B93" s="54">
        <f>IF(B42="-","-",B42/'municipality, municipal body'!B20*100)</f>
        <v>54.878048780487809</v>
      </c>
      <c r="C93" s="54">
        <f>IF(C42="-","-",C42/'municipality, municipal body'!C20*100)</f>
        <v>59.259259259259252</v>
      </c>
      <c r="D93" s="54"/>
      <c r="E93" s="54">
        <f>IF(E42="-","-",E42/'municipality, municipal body'!E20*100)</f>
        <v>50</v>
      </c>
      <c r="F93" s="54"/>
      <c r="G93" s="54">
        <f>IF(G42="-","-",G42/'municipality, municipal body'!G20*100)</f>
        <v>42.857142857142854</v>
      </c>
      <c r="H93" s="54">
        <f>IF(H42="-","-",H42/'municipality, municipal body'!H20*100)</f>
        <v>57.142857142857139</v>
      </c>
      <c r="I93" s="54" t="str">
        <f>IF(I42="-","-",I42/'municipality, municipal body'!I20*100)</f>
        <v>-</v>
      </c>
      <c r="J93" s="54">
        <f>IF(J42="-","-",J42/'municipality, municipal body'!J20*100)</f>
        <v>50</v>
      </c>
      <c r="K93" s="54">
        <f>IF(K42="-","-",K42/'municipality, municipal body'!K20*100)</f>
        <v>50</v>
      </c>
      <c r="L93" s="54"/>
      <c r="M93" s="54">
        <f>IF(M42="-","-",M42/'municipality, municipal body'!M20*100)</f>
        <v>66.666666666666657</v>
      </c>
    </row>
    <row r="94" spans="1:13" x14ac:dyDescent="0.2">
      <c r="A94" s="75" t="s">
        <v>35</v>
      </c>
      <c r="B94" s="54">
        <f>IF(B43="-","-",B43/'municipality, municipal body'!B21*100)</f>
        <v>53.868194842406879</v>
      </c>
      <c r="C94" s="54">
        <f>IF(C43="-","-",C43/'municipality, municipal body'!C21*100)</f>
        <v>59.668508287292823</v>
      </c>
      <c r="D94" s="54"/>
      <c r="E94" s="54">
        <f>IF(E43="-","-",E43/'municipality, municipal body'!E21*100)</f>
        <v>52.173913043478258</v>
      </c>
      <c r="F94" s="54"/>
      <c r="G94" s="54">
        <f>IF(G43="-","-",G43/'municipality, municipal body'!G21*100)</f>
        <v>48.888888888888886</v>
      </c>
      <c r="H94" s="54">
        <f>IF(H43="-","-",H43/'municipality, municipal body'!H21*100)</f>
        <v>58.490566037735846</v>
      </c>
      <c r="I94" s="54">
        <f>IF(I43="-","-",I43/'municipality, municipal body'!I21*100)</f>
        <v>57.142857142857139</v>
      </c>
      <c r="J94" s="54">
        <f>IF(J43="-","-",J43/'municipality, municipal body'!J21*100)</f>
        <v>48.101265822784811</v>
      </c>
      <c r="K94" s="54">
        <f>IF(K43="-","-",K43/'municipality, municipal body'!K21*100)</f>
        <v>43.835616438356162</v>
      </c>
      <c r="L94" s="54"/>
      <c r="M94" s="54">
        <f>IF(M43="-","-",M43/'municipality, municipal body'!M21*100)</f>
        <v>52.873563218390807</v>
      </c>
    </row>
    <row r="95" spans="1:13" x14ac:dyDescent="0.2">
      <c r="A95" s="76" t="s">
        <v>36</v>
      </c>
      <c r="B95" s="54">
        <f>IF(B44="-","-",B44/'municipality, municipal body'!B22*100)</f>
        <v>54.772727272727273</v>
      </c>
      <c r="C95" s="54">
        <f>IF(C44="-","-",C44/'municipality, municipal body'!C22*100)</f>
        <v>58.536585365853654</v>
      </c>
      <c r="D95" s="54"/>
      <c r="E95" s="54">
        <f>IF(E44="-","-",E44/'municipality, municipal body'!E22*100)</f>
        <v>53.448275862068961</v>
      </c>
      <c r="F95" s="54"/>
      <c r="G95" s="54">
        <f>IF(G44="-","-",G44/'municipality, municipal body'!G22*100)</f>
        <v>52.173913043478258</v>
      </c>
      <c r="H95" s="54">
        <f>IF(H44="-","-",H44/'municipality, municipal body'!H22*100)</f>
        <v>56.756756756756758</v>
      </c>
      <c r="I95" s="54">
        <f>IF(I44="-","-",I44/'municipality, municipal body'!I22*100)</f>
        <v>66.666666666666657</v>
      </c>
      <c r="J95" s="54">
        <f>IF(J44="-","-",J44/'municipality, municipal body'!J22*100)</f>
        <v>47.916666666666671</v>
      </c>
      <c r="K95" s="54">
        <f>IF(K44="-","-",K44/'municipality, municipal body'!K22*100)</f>
        <v>46.511627906976742</v>
      </c>
      <c r="L95" s="54"/>
      <c r="M95" s="54">
        <f>IF(M44="-","-",M44/'municipality, municipal body'!M22*100)</f>
        <v>55.932203389830505</v>
      </c>
    </row>
    <row r="96" spans="1:13" x14ac:dyDescent="0.2">
      <c r="A96" s="75" t="s">
        <v>37</v>
      </c>
      <c r="B96" s="54">
        <f>IF(B45="-","-",B45/'municipality, municipal body'!B23*100)</f>
        <v>52.325581395348841</v>
      </c>
      <c r="C96" s="54">
        <f>IF(C45="-","-",C45/'municipality, municipal body'!C23*100)</f>
        <v>62.068965517241381</v>
      </c>
      <c r="D96" s="54"/>
      <c r="E96" s="54">
        <f>IF(E45="-","-",E45/'municipality, municipal body'!E23*100)</f>
        <v>50</v>
      </c>
      <c r="F96" s="54"/>
      <c r="G96" s="54">
        <f>IF(G45="-","-",G45/'municipality, municipal body'!G23*100)</f>
        <v>45.454545454545453</v>
      </c>
      <c r="H96" s="54">
        <f>IF(H45="-","-",H45/'municipality, municipal body'!H23*100)</f>
        <v>62.5</v>
      </c>
      <c r="I96" s="54">
        <f>IF(I45="-","-",I45/'municipality, municipal body'!I23*100)</f>
        <v>52.173913043478258</v>
      </c>
      <c r="J96" s="54">
        <f>IF(J45="-","-",J45/'municipality, municipal body'!J23*100)</f>
        <v>48.387096774193552</v>
      </c>
      <c r="K96" s="54">
        <f>IF(K45="-","-",K45/'municipality, municipal body'!K23*100)</f>
        <v>40</v>
      </c>
      <c r="L96" s="54"/>
      <c r="M96" s="54">
        <f>IF(M45="-","-",M45/'municipality, municipal body'!M23*100)</f>
        <v>46.428571428571431</v>
      </c>
    </row>
    <row r="97" spans="1:13" ht="17.25" customHeight="1" thickBot="1" x14ac:dyDescent="0.25">
      <c r="A97" s="77" t="s">
        <v>17</v>
      </c>
      <c r="B97" s="99">
        <f>IF(B46="-","-",B46/'municipality, municipal body'!B24*100)</f>
        <v>53.974358974358971</v>
      </c>
      <c r="C97" s="99">
        <f>IF(C46="-","-",C46/'municipality, municipal body'!C24*100)</f>
        <v>59.615384615384613</v>
      </c>
      <c r="D97" s="99"/>
      <c r="E97" s="99">
        <f>IF(E46="-","-",E46/'municipality, municipal body'!E24*100)</f>
        <v>52</v>
      </c>
      <c r="F97" s="99"/>
      <c r="G97" s="99">
        <f>IF(G46="-","-",G46/'municipality, municipal body'!G24*100)</f>
        <v>48.07692307692308</v>
      </c>
      <c r="H97" s="99">
        <f>IF(H46="-","-",H46/'municipality, municipal body'!H24*100)</f>
        <v>58.267716535433067</v>
      </c>
      <c r="I97" s="99">
        <f>IF(I46="-","-",I46/'municipality, municipal body'!I24*100)</f>
        <v>57.142857142857139</v>
      </c>
      <c r="J97" s="99">
        <f>IF(J46="-","-",J46/'municipality, municipal body'!J24*100)</f>
        <v>48.275862068965516</v>
      </c>
      <c r="K97" s="99">
        <f>IF(K46="-","-",K46/'municipality, municipal body'!K24*100)</f>
        <v>44.444444444444443</v>
      </c>
      <c r="L97" s="99"/>
      <c r="M97" s="99">
        <f>IF(M46="-","-",M46/'municipality, municipal body'!M24*100)</f>
        <v>53.333333333333336</v>
      </c>
    </row>
    <row r="98" spans="1:13" x14ac:dyDescent="0.2">
      <c r="A98" s="85" t="s">
        <v>57</v>
      </c>
      <c r="B98" s="11"/>
      <c r="C98" s="11"/>
      <c r="D98" s="17"/>
      <c r="E98" s="12"/>
      <c r="F98" s="12"/>
      <c r="G98" s="12"/>
      <c r="H98" s="12"/>
      <c r="I98" s="12"/>
      <c r="J98" s="12"/>
      <c r="K98" s="12"/>
      <c r="L98" s="12"/>
      <c r="M98" s="12"/>
    </row>
    <row r="99" spans="1:13" x14ac:dyDescent="0.2">
      <c r="A99" s="86" t="s">
        <v>50</v>
      </c>
      <c r="B99" s="11"/>
      <c r="C99" s="11"/>
      <c r="D99" s="7"/>
      <c r="E99" s="12"/>
      <c r="F99" s="12"/>
      <c r="G99" s="12"/>
      <c r="H99" s="12"/>
      <c r="I99" s="12"/>
      <c r="J99" s="12"/>
      <c r="K99" s="12"/>
      <c r="L99" s="12"/>
      <c r="M99" s="12"/>
    </row>
    <row r="100" spans="1:13" x14ac:dyDescent="0.2">
      <c r="A100" s="86" t="s">
        <v>78</v>
      </c>
    </row>
    <row r="104" spans="1:13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2:13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2:13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2:13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2:13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2:13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2:13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2:13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2:13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x14ac:dyDescent="0.2">
      <c r="B124" s="18"/>
    </row>
    <row r="125" spans="2:13" x14ac:dyDescent="0.2">
      <c r="B125" s="18"/>
    </row>
    <row r="126" spans="2:13" x14ac:dyDescent="0.2">
      <c r="B126" s="18"/>
    </row>
    <row r="127" spans="2:13" x14ac:dyDescent="0.2">
      <c r="B127" s="18"/>
    </row>
    <row r="128" spans="2:13" x14ac:dyDescent="0.2">
      <c r="B128" s="18"/>
    </row>
    <row r="129" spans="2:2" x14ac:dyDescent="0.2">
      <c r="B129" s="18"/>
    </row>
    <row r="130" spans="2:2" x14ac:dyDescent="0.2">
      <c r="B130" s="18"/>
    </row>
  </sheetData>
  <mergeCells count="2">
    <mergeCell ref="G3:K3"/>
    <mergeCell ref="G54:K54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E22:M25 E43:M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showGridLines="0" workbookViewId="0">
      <selection activeCell="N35" sqref="N35"/>
    </sheetView>
  </sheetViews>
  <sheetFormatPr defaultColWidth="11" defaultRowHeight="12" x14ac:dyDescent="0.2"/>
  <cols>
    <col min="1" max="1" width="10.7109375" style="4" customWidth="1"/>
    <col min="2" max="2" width="6.28515625" style="4" customWidth="1"/>
    <col min="3" max="3" width="9.5703125" style="4" customWidth="1"/>
    <col min="4" max="4" width="1" style="4" customWidth="1"/>
    <col min="5" max="5" width="10.28515625" style="4" customWidth="1"/>
    <col min="6" max="6" width="0.7109375" style="4" customWidth="1"/>
    <col min="7" max="7" width="10.28515625" style="4" customWidth="1"/>
    <col min="8" max="8" width="11.42578125" style="4" customWidth="1"/>
    <col min="9" max="11" width="10.28515625" style="4" customWidth="1"/>
    <col min="12" max="12" width="0.85546875" style="4" customWidth="1"/>
    <col min="13" max="13" width="10.28515625" style="4" customWidth="1"/>
    <col min="14" max="16384" width="11" style="4"/>
  </cols>
  <sheetData>
    <row r="1" spans="1:13" s="1" customFormat="1" ht="12.75" x14ac:dyDescent="0.2">
      <c r="A1" s="1" t="s">
        <v>53</v>
      </c>
      <c r="B1" s="26"/>
      <c r="C1" s="26"/>
    </row>
    <row r="2" spans="1:13" ht="23.45" customHeight="1" thickBot="1" x14ac:dyDescent="0.25">
      <c r="A2" s="84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">
      <c r="A3" s="7"/>
      <c r="B3" s="7"/>
      <c r="C3" s="7"/>
      <c r="D3" s="7"/>
      <c r="E3" s="7"/>
      <c r="F3" s="7"/>
      <c r="G3" s="132" t="s">
        <v>44</v>
      </c>
      <c r="H3" s="132"/>
      <c r="I3" s="132"/>
      <c r="J3" s="132"/>
      <c r="K3" s="132"/>
      <c r="L3" s="8"/>
      <c r="M3" s="7"/>
    </row>
    <row r="4" spans="1:13" ht="49.9" customHeight="1" x14ac:dyDescent="0.2">
      <c r="A4" s="88" t="s">
        <v>58</v>
      </c>
      <c r="B4" s="83" t="s">
        <v>38</v>
      </c>
      <c r="C4" s="89" t="s">
        <v>40</v>
      </c>
      <c r="D4" s="90"/>
      <c r="E4" s="89" t="s">
        <v>41</v>
      </c>
      <c r="F4" s="10"/>
      <c r="G4" s="91" t="s">
        <v>42</v>
      </c>
      <c r="H4" s="91" t="s">
        <v>43</v>
      </c>
      <c r="I4" s="91" t="s">
        <v>45</v>
      </c>
      <c r="J4" s="91" t="s">
        <v>46</v>
      </c>
      <c r="K4" s="91" t="s">
        <v>47</v>
      </c>
      <c r="L4" s="10"/>
      <c r="M4" s="89" t="s">
        <v>48</v>
      </c>
    </row>
    <row r="5" spans="1:13" ht="17.25" customHeight="1" x14ac:dyDescent="0.2">
      <c r="A5" s="43" t="s">
        <v>32</v>
      </c>
      <c r="B5" s="43">
        <f>SUM(B6:B12)</f>
        <v>780</v>
      </c>
      <c r="C5" s="43">
        <f>SUM(C6:C12)</f>
        <v>208</v>
      </c>
      <c r="D5" s="1"/>
      <c r="E5" s="43">
        <f>SUM(E6:E12)</f>
        <v>100</v>
      </c>
      <c r="F5" s="43"/>
      <c r="G5" s="43">
        <f t="shared" ref="G5:M5" si="0">SUM(G6:G12)</f>
        <v>52</v>
      </c>
      <c r="H5" s="43">
        <f t="shared" si="0"/>
        <v>127</v>
      </c>
      <c r="I5" s="43">
        <f t="shared" si="0"/>
        <v>35</v>
      </c>
      <c r="J5" s="43">
        <f t="shared" si="0"/>
        <v>87</v>
      </c>
      <c r="K5" s="43">
        <f t="shared" si="0"/>
        <v>81</v>
      </c>
      <c r="L5" s="43"/>
      <c r="M5" s="43">
        <f t="shared" si="0"/>
        <v>90</v>
      </c>
    </row>
    <row r="6" spans="1:13" ht="12" customHeight="1" x14ac:dyDescent="0.2">
      <c r="A6" s="79">
        <v>-29</v>
      </c>
      <c r="B6" s="1">
        <f t="shared" ref="B6:B11" si="1">SUM(C6:M6)</f>
        <v>46</v>
      </c>
      <c r="C6" s="1">
        <v>15</v>
      </c>
      <c r="D6" s="1"/>
      <c r="E6" s="1">
        <v>2</v>
      </c>
      <c r="F6" s="1"/>
      <c r="G6" s="1">
        <v>7</v>
      </c>
      <c r="H6" s="1">
        <v>12</v>
      </c>
      <c r="I6" s="1">
        <v>1</v>
      </c>
      <c r="J6" s="1">
        <v>5</v>
      </c>
      <c r="K6" s="1">
        <v>3</v>
      </c>
      <c r="L6" s="1"/>
      <c r="M6" s="1">
        <v>1</v>
      </c>
    </row>
    <row r="7" spans="1:13" ht="12" customHeight="1" x14ac:dyDescent="0.2">
      <c r="A7" s="79" t="s">
        <v>18</v>
      </c>
      <c r="B7" s="1">
        <f t="shared" si="1"/>
        <v>123</v>
      </c>
      <c r="C7" s="1">
        <v>37</v>
      </c>
      <c r="D7" s="1"/>
      <c r="E7" s="1">
        <v>13</v>
      </c>
      <c r="F7" s="1"/>
      <c r="G7" s="1">
        <v>8</v>
      </c>
      <c r="H7" s="1">
        <v>18</v>
      </c>
      <c r="I7" s="1">
        <v>3</v>
      </c>
      <c r="J7" s="1">
        <v>21</v>
      </c>
      <c r="K7" s="1">
        <v>15</v>
      </c>
      <c r="L7" s="1"/>
      <c r="M7" s="1">
        <v>8</v>
      </c>
    </row>
    <row r="8" spans="1:13" ht="12" customHeight="1" x14ac:dyDescent="0.2">
      <c r="A8" s="79" t="s">
        <v>19</v>
      </c>
      <c r="B8" s="1">
        <f t="shared" si="1"/>
        <v>244</v>
      </c>
      <c r="C8" s="1">
        <v>58</v>
      </c>
      <c r="D8" s="1"/>
      <c r="E8" s="1">
        <v>39</v>
      </c>
      <c r="F8" s="1"/>
      <c r="G8" s="1">
        <v>11</v>
      </c>
      <c r="H8" s="1">
        <v>40</v>
      </c>
      <c r="I8" s="1">
        <v>13</v>
      </c>
      <c r="J8" s="1">
        <v>37</v>
      </c>
      <c r="K8" s="1">
        <v>20</v>
      </c>
      <c r="L8" s="1"/>
      <c r="M8" s="1">
        <v>26</v>
      </c>
    </row>
    <row r="9" spans="1:13" ht="12" customHeight="1" x14ac:dyDescent="0.2">
      <c r="A9" s="79" t="s">
        <v>20</v>
      </c>
      <c r="B9" s="1">
        <f t="shared" si="1"/>
        <v>197</v>
      </c>
      <c r="C9" s="1">
        <v>57</v>
      </c>
      <c r="D9" s="1"/>
      <c r="E9" s="1">
        <v>27</v>
      </c>
      <c r="F9" s="1"/>
      <c r="G9" s="1">
        <v>13</v>
      </c>
      <c r="H9" s="1">
        <v>27</v>
      </c>
      <c r="I9" s="1">
        <v>11</v>
      </c>
      <c r="J9" s="1">
        <v>17</v>
      </c>
      <c r="K9" s="1">
        <v>24</v>
      </c>
      <c r="L9" s="1"/>
      <c r="M9" s="1">
        <v>21</v>
      </c>
    </row>
    <row r="10" spans="1:13" ht="12" customHeight="1" x14ac:dyDescent="0.2">
      <c r="A10" s="79" t="s">
        <v>21</v>
      </c>
      <c r="B10" s="1">
        <f t="shared" si="1"/>
        <v>145</v>
      </c>
      <c r="C10" s="1">
        <v>35</v>
      </c>
      <c r="D10" s="1"/>
      <c r="E10" s="1">
        <v>17</v>
      </c>
      <c r="F10" s="1"/>
      <c r="G10" s="1">
        <v>9</v>
      </c>
      <c r="H10" s="1">
        <v>28</v>
      </c>
      <c r="I10" s="31">
        <v>5</v>
      </c>
      <c r="J10" s="1">
        <v>7</v>
      </c>
      <c r="K10" s="1">
        <v>15</v>
      </c>
      <c r="L10" s="1"/>
      <c r="M10" s="1">
        <v>29</v>
      </c>
    </row>
    <row r="11" spans="1:13" ht="12" customHeight="1" x14ac:dyDescent="0.2">
      <c r="A11" s="79" t="s">
        <v>22</v>
      </c>
      <c r="B11" s="1">
        <f t="shared" si="1"/>
        <v>25</v>
      </c>
      <c r="C11" s="1">
        <v>6</v>
      </c>
      <c r="D11" s="1"/>
      <c r="E11" s="1">
        <v>2</v>
      </c>
      <c r="F11" s="1"/>
      <c r="G11" s="1">
        <v>4</v>
      </c>
      <c r="H11" s="1">
        <v>2</v>
      </c>
      <c r="I11" s="31">
        <v>2</v>
      </c>
      <c r="J11" s="31" t="s">
        <v>0</v>
      </c>
      <c r="K11" s="1">
        <v>4</v>
      </c>
      <c r="L11" s="1"/>
      <c r="M11" s="1">
        <v>5</v>
      </c>
    </row>
    <row r="12" spans="1:13" ht="12" customHeight="1" x14ac:dyDescent="0.2">
      <c r="A12" s="80"/>
      <c r="B12" s="1"/>
      <c r="C12" s="44"/>
      <c r="D12" s="1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7.25" customHeight="1" x14ac:dyDescent="0.2">
      <c r="A13" s="101" t="s">
        <v>80</v>
      </c>
      <c r="B13" s="41"/>
      <c r="C13" s="41"/>
      <c r="D13" s="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" customHeight="1" x14ac:dyDescent="0.2">
      <c r="A14" s="79">
        <v>-39</v>
      </c>
      <c r="B14" s="45">
        <f>SUM(B6:B7)/SUM(B6:B11)*100</f>
        <v>21.666666666666668</v>
      </c>
      <c r="C14" s="45">
        <f>SUM(C6:C7)/SUM(C6:C11)*100</f>
        <v>25</v>
      </c>
      <c r="D14" s="1"/>
      <c r="E14" s="45">
        <f>SUM(E6:E7)/SUM(E6:E11)*100</f>
        <v>15</v>
      </c>
      <c r="F14" s="45"/>
      <c r="G14" s="45">
        <f t="shared" ref="G14:M14" si="2">SUM(G6:G7)/SUM(G6:G11)*100</f>
        <v>28.846153846153843</v>
      </c>
      <c r="H14" s="45">
        <f t="shared" si="2"/>
        <v>23.622047244094489</v>
      </c>
      <c r="I14" s="45">
        <f t="shared" si="2"/>
        <v>11.428571428571429</v>
      </c>
      <c r="J14" s="45">
        <f t="shared" si="2"/>
        <v>29.885057471264371</v>
      </c>
      <c r="K14" s="45">
        <f t="shared" si="2"/>
        <v>22.222222222222221</v>
      </c>
      <c r="L14" s="45"/>
      <c r="M14" s="45">
        <f t="shared" si="2"/>
        <v>10</v>
      </c>
    </row>
    <row r="15" spans="1:13" ht="12" customHeight="1" x14ac:dyDescent="0.2">
      <c r="A15" s="79" t="s">
        <v>23</v>
      </c>
      <c r="B15" s="45">
        <f>SUM(B8:B9)/SUM(B6:B11)*100</f>
        <v>56.53846153846154</v>
      </c>
      <c r="C15" s="45">
        <f>SUM(C8:C9)/SUM(C6:C11)*100</f>
        <v>55.28846153846154</v>
      </c>
      <c r="D15" s="1"/>
      <c r="E15" s="45">
        <f>SUM(E8:E9)/SUM(E6:E11)*100</f>
        <v>66</v>
      </c>
      <c r="F15" s="45"/>
      <c r="G15" s="45">
        <f t="shared" ref="G15:M15" si="3">SUM(G8:G9)/SUM(G6:G11)*100</f>
        <v>46.153846153846153</v>
      </c>
      <c r="H15" s="45">
        <f t="shared" si="3"/>
        <v>52.755905511811022</v>
      </c>
      <c r="I15" s="45">
        <f t="shared" si="3"/>
        <v>68.571428571428569</v>
      </c>
      <c r="J15" s="45">
        <f t="shared" si="3"/>
        <v>62.068965517241381</v>
      </c>
      <c r="K15" s="45">
        <f t="shared" si="3"/>
        <v>54.320987654320987</v>
      </c>
      <c r="L15" s="45"/>
      <c r="M15" s="45">
        <f t="shared" si="3"/>
        <v>52.222222222222229</v>
      </c>
    </row>
    <row r="16" spans="1:13" ht="12" customHeight="1" x14ac:dyDescent="0.2">
      <c r="A16" s="79" t="s">
        <v>24</v>
      </c>
      <c r="B16" s="45">
        <f>SUM(B10:B11)/SUM(B6:B11)*100</f>
        <v>21.794871794871796</v>
      </c>
      <c r="C16" s="45">
        <f>SUM(C10:C11)/SUM(C6:C11)*100</f>
        <v>19.71153846153846</v>
      </c>
      <c r="D16" s="1"/>
      <c r="E16" s="45">
        <f>SUM(E10:E11)/SUM(E6:E11)*100</f>
        <v>19</v>
      </c>
      <c r="F16" s="45"/>
      <c r="G16" s="45">
        <f t="shared" ref="G16:M16" si="4">SUM(G10:G11)/SUM(G6:G11)*100</f>
        <v>25</v>
      </c>
      <c r="H16" s="45">
        <f t="shared" si="4"/>
        <v>23.622047244094489</v>
      </c>
      <c r="I16" s="46">
        <f>IF(SUM(I10:I11)=0,"-",SUM(I10:I11)/SUM(I6:I11)*100)</f>
        <v>20</v>
      </c>
      <c r="J16" s="45">
        <f t="shared" si="4"/>
        <v>8.0459770114942533</v>
      </c>
      <c r="K16" s="45">
        <f t="shared" si="4"/>
        <v>23.456790123456788</v>
      </c>
      <c r="L16" s="45"/>
      <c r="M16" s="45">
        <f t="shared" si="4"/>
        <v>37.777777777777779</v>
      </c>
    </row>
    <row r="17" spans="1:13" ht="17.25" customHeight="1" thickBot="1" x14ac:dyDescent="0.25">
      <c r="A17" s="48" t="s">
        <v>60</v>
      </c>
      <c r="B17" s="47">
        <v>49.083333333333336</v>
      </c>
      <c r="C17" s="47">
        <v>48.144230769230766</v>
      </c>
      <c r="D17" s="48"/>
      <c r="E17" s="49">
        <v>49.79</v>
      </c>
      <c r="F17" s="49"/>
      <c r="G17" s="49">
        <v>48.403846153846153</v>
      </c>
      <c r="H17" s="49">
        <v>48.165354330708659</v>
      </c>
      <c r="I17" s="49">
        <v>50.6</v>
      </c>
      <c r="J17" s="49">
        <v>44.96551724137931</v>
      </c>
      <c r="K17" s="49">
        <v>50.679012345679013</v>
      </c>
      <c r="L17" s="49"/>
      <c r="M17" s="49">
        <v>54.111111111111114</v>
      </c>
    </row>
    <row r="18" spans="1:13" ht="12" customHeight="1" x14ac:dyDescent="0.2">
      <c r="A18" s="3" t="s">
        <v>50</v>
      </c>
      <c r="B18" s="19"/>
      <c r="C18" s="19"/>
    </row>
    <row r="19" spans="1:13" ht="12" customHeight="1" x14ac:dyDescent="0.2">
      <c r="A19" s="102" t="s">
        <v>79</v>
      </c>
      <c r="B19" s="19"/>
      <c r="C19" s="19"/>
    </row>
    <row r="20" spans="1:13" ht="12" customHeight="1" x14ac:dyDescent="0.2"/>
  </sheetData>
  <mergeCells count="1">
    <mergeCell ref="G3:K3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I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>
      <selection activeCell="H29" sqref="H29"/>
    </sheetView>
  </sheetViews>
  <sheetFormatPr defaultColWidth="11" defaultRowHeight="12" x14ac:dyDescent="0.2"/>
  <cols>
    <col min="1" max="1" width="12.42578125" style="4" customWidth="1"/>
    <col min="2" max="2" width="6.28515625" style="4" customWidth="1"/>
    <col min="3" max="3" width="9.5703125" style="4" customWidth="1"/>
    <col min="4" max="4" width="1" style="4" customWidth="1"/>
    <col min="5" max="5" width="8" style="4" customWidth="1"/>
    <col min="6" max="6" width="0.7109375" style="4" customWidth="1"/>
    <col min="7" max="7" width="8.140625" style="4" customWidth="1"/>
    <col min="8" max="8" width="9.7109375" style="4" customWidth="1"/>
    <col min="9" max="9" width="9.5703125" style="4" customWidth="1"/>
    <col min="10" max="10" width="8.5703125" style="4" customWidth="1"/>
    <col min="11" max="11" width="2.7109375" style="4" customWidth="1"/>
    <col min="12" max="12" width="0.85546875" style="4" customWidth="1"/>
    <col min="13" max="13" width="7.5703125" style="4" customWidth="1"/>
    <col min="14" max="14" width="6" style="4" customWidth="1"/>
    <col min="15" max="15" width="2" style="4" customWidth="1"/>
    <col min="16" max="16" width="6" style="4" customWidth="1"/>
    <col min="17" max="17" width="2.42578125" style="4" customWidth="1"/>
    <col min="18" max="21" width="6" style="4" customWidth="1"/>
    <col min="22" max="22" width="2.42578125" style="4" customWidth="1"/>
    <col min="23" max="16384" width="11" style="4"/>
  </cols>
  <sheetData>
    <row r="1" spans="1:13" s="1" customFormat="1" ht="12.75" x14ac:dyDescent="0.2">
      <c r="A1" s="1" t="s">
        <v>53</v>
      </c>
      <c r="B1" s="26"/>
      <c r="C1" s="26"/>
    </row>
    <row r="2" spans="1:13" ht="24" customHeight="1" thickBot="1" x14ac:dyDescent="0.25">
      <c r="A2" s="26" t="s">
        <v>61</v>
      </c>
      <c r="B2" s="19"/>
    </row>
    <row r="3" spans="1:13" ht="36" x14ac:dyDescent="0.2">
      <c r="A3" s="104" t="s">
        <v>62</v>
      </c>
      <c r="B3" s="105" t="s">
        <v>38</v>
      </c>
      <c r="C3" s="105">
        <v>-29</v>
      </c>
      <c r="D3" s="105"/>
      <c r="E3" s="105" t="s">
        <v>18</v>
      </c>
      <c r="F3" s="105"/>
      <c r="G3" s="105" t="s">
        <v>19</v>
      </c>
      <c r="H3" s="105" t="s">
        <v>20</v>
      </c>
      <c r="I3" s="105" t="s">
        <v>21</v>
      </c>
      <c r="J3" s="105" t="s">
        <v>22</v>
      </c>
      <c r="K3" s="22"/>
      <c r="L3" s="21"/>
      <c r="M3" s="111" t="s">
        <v>60</v>
      </c>
    </row>
    <row r="4" spans="1:13" ht="12" customHeight="1" x14ac:dyDescent="0.2">
      <c r="A4" s="106" t="s">
        <v>38</v>
      </c>
      <c r="B4" s="50">
        <f t="shared" ref="B4:C6" si="0">SUM(B7,B10,B13,B16)</f>
        <v>780</v>
      </c>
      <c r="C4" s="50">
        <f t="shared" si="0"/>
        <v>46</v>
      </c>
      <c r="D4" s="50"/>
      <c r="E4" s="50">
        <f>SUM(E7,E10,E13,E16)</f>
        <v>123</v>
      </c>
      <c r="F4" s="50"/>
      <c r="G4" s="50">
        <f t="shared" ref="G4:J6" si="1">SUM(G7,G10,G13,G16)</f>
        <v>244</v>
      </c>
      <c r="H4" s="50">
        <f t="shared" si="1"/>
        <v>197</v>
      </c>
      <c r="I4" s="50">
        <f t="shared" si="1"/>
        <v>145</v>
      </c>
      <c r="J4" s="50">
        <f t="shared" si="1"/>
        <v>25</v>
      </c>
      <c r="K4" s="50"/>
      <c r="L4" s="1"/>
      <c r="M4" s="51">
        <v>49.083333333333336</v>
      </c>
    </row>
    <row r="5" spans="1:13" ht="12" customHeight="1" x14ac:dyDescent="0.2">
      <c r="A5" s="107" t="s">
        <v>33</v>
      </c>
      <c r="B5" s="52">
        <f t="shared" si="0"/>
        <v>359</v>
      </c>
      <c r="C5" s="52">
        <f t="shared" si="0"/>
        <v>18</v>
      </c>
      <c r="D5" s="52"/>
      <c r="E5" s="52">
        <f>SUM(E8,E11,E14,E17)</f>
        <v>67</v>
      </c>
      <c r="F5" s="52"/>
      <c r="G5" s="52">
        <f t="shared" si="1"/>
        <v>123</v>
      </c>
      <c r="H5" s="52">
        <f t="shared" si="1"/>
        <v>87</v>
      </c>
      <c r="I5" s="52">
        <f t="shared" si="1"/>
        <v>51</v>
      </c>
      <c r="J5" s="52">
        <f t="shared" si="1"/>
        <v>13</v>
      </c>
      <c r="K5" s="52"/>
      <c r="L5" s="1"/>
      <c r="M5" s="53">
        <v>48.236768802228411</v>
      </c>
    </row>
    <row r="6" spans="1:13" ht="12" customHeight="1" x14ac:dyDescent="0.2">
      <c r="A6" s="108" t="s">
        <v>34</v>
      </c>
      <c r="B6" s="52">
        <f t="shared" si="0"/>
        <v>421</v>
      </c>
      <c r="C6" s="52">
        <f t="shared" si="0"/>
        <v>28</v>
      </c>
      <c r="D6" s="52"/>
      <c r="E6" s="52">
        <f>SUM(E9,E12,E15,E18)</f>
        <v>56</v>
      </c>
      <c r="F6" s="52"/>
      <c r="G6" s="52">
        <f t="shared" si="1"/>
        <v>121</v>
      </c>
      <c r="H6" s="52">
        <f t="shared" si="1"/>
        <v>110</v>
      </c>
      <c r="I6" s="52">
        <f t="shared" si="1"/>
        <v>94</v>
      </c>
      <c r="J6" s="52">
        <f t="shared" si="1"/>
        <v>12</v>
      </c>
      <c r="K6" s="52"/>
      <c r="L6" s="1"/>
      <c r="M6" s="53">
        <v>49.805225653206648</v>
      </c>
    </row>
    <row r="7" spans="1:13" ht="24" customHeight="1" x14ac:dyDescent="0.2">
      <c r="A7" s="109" t="s">
        <v>40</v>
      </c>
      <c r="B7" s="50">
        <f>SUM(B8:B9)</f>
        <v>208</v>
      </c>
      <c r="C7" s="50">
        <f>SUM(C8:C9)</f>
        <v>15</v>
      </c>
      <c r="D7" s="50"/>
      <c r="E7" s="50">
        <f>SUM(E8:E9)</f>
        <v>37</v>
      </c>
      <c r="F7" s="50"/>
      <c r="G7" s="50">
        <f>SUM(G8:G9)</f>
        <v>58</v>
      </c>
      <c r="H7" s="50">
        <f>SUM(H8:H9)</f>
        <v>57</v>
      </c>
      <c r="I7" s="50">
        <f>SUM(I8:I9)</f>
        <v>35</v>
      </c>
      <c r="J7" s="50">
        <f>SUM(J8:J9)</f>
        <v>6</v>
      </c>
      <c r="K7" s="50"/>
      <c r="L7" s="1"/>
      <c r="M7" s="51">
        <v>48.144230769230766</v>
      </c>
    </row>
    <row r="8" spans="1:13" ht="12" customHeight="1" x14ac:dyDescent="0.2">
      <c r="A8" s="107" t="s">
        <v>33</v>
      </c>
      <c r="B8" s="52">
        <f>SUM(C8:K8)</f>
        <v>84</v>
      </c>
      <c r="C8" s="52">
        <v>4</v>
      </c>
      <c r="D8" s="52"/>
      <c r="E8" s="52">
        <v>21</v>
      </c>
      <c r="F8" s="52"/>
      <c r="G8" s="52">
        <v>25</v>
      </c>
      <c r="H8" s="52">
        <v>20</v>
      </c>
      <c r="I8" s="52">
        <v>12</v>
      </c>
      <c r="J8" s="54">
        <v>2</v>
      </c>
      <c r="K8" s="52"/>
      <c r="L8" s="1"/>
      <c r="M8" s="53">
        <v>47.011904761904759</v>
      </c>
    </row>
    <row r="9" spans="1:13" ht="12" customHeight="1" x14ac:dyDescent="0.2">
      <c r="A9" s="108" t="s">
        <v>34</v>
      </c>
      <c r="B9" s="52">
        <f>SUM(C9:K9)</f>
        <v>124</v>
      </c>
      <c r="C9" s="52">
        <v>11</v>
      </c>
      <c r="D9" s="52"/>
      <c r="E9" s="52">
        <v>16</v>
      </c>
      <c r="F9" s="52"/>
      <c r="G9" s="52">
        <v>33</v>
      </c>
      <c r="H9" s="52">
        <v>37</v>
      </c>
      <c r="I9" s="52">
        <v>23</v>
      </c>
      <c r="J9" s="52">
        <v>4</v>
      </c>
      <c r="K9" s="52"/>
      <c r="L9" s="1"/>
      <c r="M9" s="53">
        <v>48.911290322580648</v>
      </c>
    </row>
    <row r="10" spans="1:13" ht="24" customHeight="1" x14ac:dyDescent="0.2">
      <c r="A10" s="109" t="s">
        <v>41</v>
      </c>
      <c r="B10" s="50">
        <f>SUM(B11:B12)</f>
        <v>100</v>
      </c>
      <c r="C10" s="50">
        <f>SUM(C11:C12)</f>
        <v>2</v>
      </c>
      <c r="D10" s="50"/>
      <c r="E10" s="50">
        <f>SUM(E11:E12)</f>
        <v>13</v>
      </c>
      <c r="F10" s="50"/>
      <c r="G10" s="50">
        <f>SUM(G11:G12)</f>
        <v>39</v>
      </c>
      <c r="H10" s="50">
        <f>SUM(H11:H12)</f>
        <v>27</v>
      </c>
      <c r="I10" s="50">
        <f>SUM(I11:I12)</f>
        <v>17</v>
      </c>
      <c r="J10" s="50">
        <f>SUM(J11:J12)</f>
        <v>2</v>
      </c>
      <c r="K10" s="50"/>
      <c r="L10" s="1"/>
      <c r="M10" s="51">
        <v>49.79</v>
      </c>
    </row>
    <row r="11" spans="1:13" ht="12" customHeight="1" x14ac:dyDescent="0.2">
      <c r="A11" s="107" t="s">
        <v>33</v>
      </c>
      <c r="B11" s="52">
        <f>SUM(C11:K11)</f>
        <v>48</v>
      </c>
      <c r="C11" s="52">
        <v>1</v>
      </c>
      <c r="D11" s="52"/>
      <c r="E11" s="52">
        <v>8</v>
      </c>
      <c r="F11" s="52"/>
      <c r="G11" s="52">
        <v>19</v>
      </c>
      <c r="H11" s="52">
        <v>14</v>
      </c>
      <c r="I11" s="52">
        <v>5</v>
      </c>
      <c r="J11" s="52">
        <v>1</v>
      </c>
      <c r="K11" s="52"/>
      <c r="L11" s="1"/>
      <c r="M11" s="53">
        <v>48.625</v>
      </c>
    </row>
    <row r="12" spans="1:13" ht="12" customHeight="1" x14ac:dyDescent="0.2">
      <c r="A12" s="108" t="s">
        <v>34</v>
      </c>
      <c r="B12" s="52">
        <f t="shared" ref="B12:B18" si="2">SUM(C12:K12)</f>
        <v>52</v>
      </c>
      <c r="C12" s="1">
        <v>1</v>
      </c>
      <c r="D12" s="1"/>
      <c r="E12" s="1">
        <v>5</v>
      </c>
      <c r="F12" s="1"/>
      <c r="G12" s="1">
        <v>20</v>
      </c>
      <c r="H12" s="1">
        <v>13</v>
      </c>
      <c r="I12" s="1">
        <v>12</v>
      </c>
      <c r="J12" s="1">
        <v>1</v>
      </c>
      <c r="K12" s="1"/>
      <c r="L12" s="1"/>
      <c r="M12" s="53">
        <v>50.865384615384613</v>
      </c>
    </row>
    <row r="13" spans="1:13" ht="17.25" customHeight="1" x14ac:dyDescent="0.2">
      <c r="A13" s="106" t="s">
        <v>63</v>
      </c>
      <c r="B13" s="50">
        <f>SUM(B14:B15)</f>
        <v>382</v>
      </c>
      <c r="C13" s="50">
        <f>SUM(C14:C15)</f>
        <v>28</v>
      </c>
      <c r="D13" s="50"/>
      <c r="E13" s="50">
        <f>SUM(E14:E15)</f>
        <v>65</v>
      </c>
      <c r="F13" s="50"/>
      <c r="G13" s="50">
        <f>SUM(G14:G15)</f>
        <v>121</v>
      </c>
      <c r="H13" s="50">
        <f>SUM(H14:H15)</f>
        <v>92</v>
      </c>
      <c r="I13" s="50">
        <f>SUM(I14:I15)</f>
        <v>64</v>
      </c>
      <c r="J13" s="50">
        <f>SUM(J14:J15)</f>
        <v>12</v>
      </c>
      <c r="K13" s="50"/>
      <c r="L13" s="1"/>
      <c r="M13" s="51">
        <v>48.225130890052355</v>
      </c>
    </row>
    <row r="14" spans="1:13" ht="12" customHeight="1" x14ac:dyDescent="0.2">
      <c r="A14" s="107" t="s">
        <v>33</v>
      </c>
      <c r="B14" s="52">
        <f t="shared" si="2"/>
        <v>185</v>
      </c>
      <c r="C14" s="1">
        <v>12</v>
      </c>
      <c r="D14" s="1"/>
      <c r="E14" s="1">
        <v>33</v>
      </c>
      <c r="F14" s="1"/>
      <c r="G14" s="1">
        <v>64</v>
      </c>
      <c r="H14" s="1">
        <v>44</v>
      </c>
      <c r="I14" s="1">
        <v>24</v>
      </c>
      <c r="J14" s="1">
        <v>8</v>
      </c>
      <c r="K14" s="1"/>
      <c r="L14" s="1"/>
      <c r="M14" s="53">
        <v>47.972972972972975</v>
      </c>
    </row>
    <row r="15" spans="1:13" ht="12" customHeight="1" x14ac:dyDescent="0.2">
      <c r="A15" s="108" t="s">
        <v>34</v>
      </c>
      <c r="B15" s="52">
        <f t="shared" si="2"/>
        <v>197</v>
      </c>
      <c r="C15" s="1">
        <v>16</v>
      </c>
      <c r="D15" s="1"/>
      <c r="E15" s="1">
        <v>32</v>
      </c>
      <c r="F15" s="1"/>
      <c r="G15" s="1">
        <v>57</v>
      </c>
      <c r="H15" s="1">
        <v>48</v>
      </c>
      <c r="I15" s="1">
        <v>40</v>
      </c>
      <c r="J15" s="1">
        <v>4</v>
      </c>
      <c r="K15" s="1"/>
      <c r="L15" s="1"/>
      <c r="M15" s="53">
        <v>48.461928934010153</v>
      </c>
    </row>
    <row r="16" spans="1:13" ht="24" customHeight="1" x14ac:dyDescent="0.2">
      <c r="A16" s="109" t="s">
        <v>48</v>
      </c>
      <c r="B16" s="50">
        <f>SUM(B17:B18)</f>
        <v>90</v>
      </c>
      <c r="C16" s="50">
        <f>SUM(C17:C18)</f>
        <v>1</v>
      </c>
      <c r="D16" s="50"/>
      <c r="E16" s="50">
        <f>SUM(E17:E18)</f>
        <v>8</v>
      </c>
      <c r="F16" s="50"/>
      <c r="G16" s="50">
        <f>SUM(G17:G18)</f>
        <v>26</v>
      </c>
      <c r="H16" s="50">
        <f>SUM(H17:H18)</f>
        <v>21</v>
      </c>
      <c r="I16" s="50">
        <f>SUM(I17:I18)</f>
        <v>29</v>
      </c>
      <c r="J16" s="50">
        <f>SUM(J17:J18)</f>
        <v>5</v>
      </c>
      <c r="K16" s="50"/>
      <c r="L16" s="1"/>
      <c r="M16" s="51">
        <v>54.111111111111114</v>
      </c>
    </row>
    <row r="17" spans="1:13" ht="12" customHeight="1" x14ac:dyDescent="0.2">
      <c r="A17" s="107" t="s">
        <v>33</v>
      </c>
      <c r="B17" s="52">
        <f t="shared" si="2"/>
        <v>42</v>
      </c>
      <c r="C17" s="1">
        <v>1</v>
      </c>
      <c r="D17" s="1"/>
      <c r="E17" s="1">
        <v>5</v>
      </c>
      <c r="F17" s="1"/>
      <c r="G17" s="1">
        <v>15</v>
      </c>
      <c r="H17" s="1">
        <v>9</v>
      </c>
      <c r="I17" s="1">
        <v>10</v>
      </c>
      <c r="J17" s="1">
        <v>2</v>
      </c>
      <c r="K17" s="1"/>
      <c r="L17" s="1"/>
      <c r="M17" s="53">
        <v>51.404761904761905</v>
      </c>
    </row>
    <row r="18" spans="1:13" ht="12" customHeight="1" thickBot="1" x14ac:dyDescent="0.25">
      <c r="A18" s="110" t="s">
        <v>34</v>
      </c>
      <c r="B18" s="55">
        <f t="shared" si="2"/>
        <v>48</v>
      </c>
      <c r="C18" s="56" t="s">
        <v>0</v>
      </c>
      <c r="D18" s="56"/>
      <c r="E18" s="37">
        <v>3</v>
      </c>
      <c r="F18" s="37"/>
      <c r="G18" s="37">
        <v>11</v>
      </c>
      <c r="H18" s="37">
        <v>12</v>
      </c>
      <c r="I18" s="37">
        <v>19</v>
      </c>
      <c r="J18" s="37">
        <v>3</v>
      </c>
      <c r="K18" s="37"/>
      <c r="L18" s="37"/>
      <c r="M18" s="126">
        <v>56.479166666666664</v>
      </c>
    </row>
    <row r="19" spans="1:13" ht="12" customHeight="1" x14ac:dyDescent="0.2">
      <c r="A19" s="3" t="s">
        <v>50</v>
      </c>
    </row>
    <row r="20" spans="1:13" ht="12" customHeight="1" x14ac:dyDescent="0.2">
      <c r="A20" s="3" t="s">
        <v>79</v>
      </c>
    </row>
    <row r="39" spans="1:1" x14ac:dyDescent="0.2">
      <c r="A39" s="20"/>
    </row>
  </sheetData>
  <pageMargins left="0.7" right="0.7" top="0.75" bottom="0.75" header="0.3" footer="0.3"/>
  <pageSetup paperSize="9" orientation="portrait" r:id="rId1"/>
  <ignoredErrors>
    <ignoredError sqref="B10 B13 B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showGridLines="0" workbookViewId="0">
      <selection activeCell="E34" sqref="E34"/>
    </sheetView>
  </sheetViews>
  <sheetFormatPr defaultColWidth="11" defaultRowHeight="12" x14ac:dyDescent="0.2"/>
  <cols>
    <col min="1" max="1" width="12.42578125" style="4" customWidth="1"/>
    <col min="2" max="2" width="6.28515625" style="4" customWidth="1"/>
    <col min="3" max="3" width="9.5703125" style="4" customWidth="1"/>
    <col min="4" max="4" width="1" style="4" customWidth="1"/>
    <col min="5" max="5" width="8" style="4" customWidth="1"/>
    <col min="6" max="6" width="0.7109375" style="4" customWidth="1"/>
    <col min="7" max="7" width="8.140625" style="4" customWidth="1"/>
    <col min="8" max="8" width="9.7109375" style="4" customWidth="1"/>
    <col min="9" max="9" width="9.5703125" style="4" customWidth="1"/>
    <col min="10" max="10" width="8.5703125" style="4" customWidth="1"/>
    <col min="11" max="11" width="3.28515625" style="4" customWidth="1"/>
    <col min="12" max="12" width="0.85546875" style="4" customWidth="1"/>
    <col min="13" max="13" width="9.28515625" style="4" customWidth="1"/>
    <col min="14" max="14" width="2.85546875" style="4" customWidth="1"/>
    <col min="15" max="15" width="6.28515625" style="4" customWidth="1"/>
    <col min="16" max="16" width="2.5703125" style="4" customWidth="1"/>
    <col min="17" max="19" width="6.5703125" style="4" customWidth="1"/>
    <col min="20" max="21" width="5" style="4" customWidth="1"/>
    <col min="22" max="16384" width="11" style="4"/>
  </cols>
  <sheetData>
    <row r="1" spans="1:13" s="1" customFormat="1" ht="12.75" x14ac:dyDescent="0.2">
      <c r="A1" s="1" t="s">
        <v>53</v>
      </c>
      <c r="B1" s="26"/>
      <c r="C1" s="26"/>
    </row>
    <row r="2" spans="1:13" ht="21" customHeight="1" thickBot="1" x14ac:dyDescent="0.25">
      <c r="A2" s="103" t="s">
        <v>68</v>
      </c>
    </row>
    <row r="3" spans="1:13" ht="24" customHeight="1" x14ac:dyDescent="0.2">
      <c r="A3" s="104" t="s">
        <v>64</v>
      </c>
      <c r="B3" s="105" t="s">
        <v>38</v>
      </c>
      <c r="C3" s="105">
        <v>-29</v>
      </c>
      <c r="D3" s="105"/>
      <c r="E3" s="105" t="s">
        <v>18</v>
      </c>
      <c r="F3" s="113"/>
      <c r="G3" s="105" t="s">
        <v>19</v>
      </c>
      <c r="H3" s="105" t="s">
        <v>20</v>
      </c>
      <c r="I3" s="105" t="s">
        <v>21</v>
      </c>
      <c r="J3" s="105" t="s">
        <v>22</v>
      </c>
      <c r="K3" s="112"/>
      <c r="L3" s="113"/>
      <c r="M3" s="111" t="s">
        <v>60</v>
      </c>
    </row>
    <row r="4" spans="1:13" ht="17.25" customHeight="1" x14ac:dyDescent="0.2">
      <c r="A4" s="101" t="s">
        <v>17</v>
      </c>
      <c r="B4" s="50">
        <f t="shared" ref="B4:C6" si="0">SUM(B7,B10,B13)</f>
        <v>780</v>
      </c>
      <c r="C4" s="50">
        <f t="shared" si="0"/>
        <v>46</v>
      </c>
      <c r="D4" s="50"/>
      <c r="E4" s="50">
        <f>SUM(E7,E10,E13)</f>
        <v>123</v>
      </c>
      <c r="F4" s="1"/>
      <c r="G4" s="50">
        <f t="shared" ref="G4:J6" si="1">SUM(G7,G10,G13)</f>
        <v>244</v>
      </c>
      <c r="H4" s="50">
        <f t="shared" si="1"/>
        <v>197</v>
      </c>
      <c r="I4" s="50">
        <f t="shared" si="1"/>
        <v>145</v>
      </c>
      <c r="J4" s="50">
        <f t="shared" si="1"/>
        <v>25</v>
      </c>
      <c r="K4" s="50"/>
      <c r="L4" s="1"/>
      <c r="M4" s="57">
        <v>49.083333333333336</v>
      </c>
    </row>
    <row r="5" spans="1:13" ht="12" customHeight="1" x14ac:dyDescent="0.2">
      <c r="A5" s="107" t="s">
        <v>33</v>
      </c>
      <c r="B5" s="52">
        <f t="shared" si="0"/>
        <v>359</v>
      </c>
      <c r="C5" s="52">
        <f t="shared" si="0"/>
        <v>18</v>
      </c>
      <c r="D5" s="52"/>
      <c r="E5" s="52">
        <f>SUM(E8,E11,E14)</f>
        <v>67</v>
      </c>
      <c r="F5" s="1"/>
      <c r="G5" s="52">
        <f t="shared" si="1"/>
        <v>123</v>
      </c>
      <c r="H5" s="52">
        <f t="shared" si="1"/>
        <v>87</v>
      </c>
      <c r="I5" s="52">
        <f t="shared" si="1"/>
        <v>51</v>
      </c>
      <c r="J5" s="52">
        <f t="shared" si="1"/>
        <v>13</v>
      </c>
      <c r="K5" s="52"/>
      <c r="L5" s="1"/>
      <c r="M5" s="45">
        <v>48.236768802228411</v>
      </c>
    </row>
    <row r="6" spans="1:13" ht="12" customHeight="1" x14ac:dyDescent="0.2">
      <c r="A6" s="108" t="s">
        <v>34</v>
      </c>
      <c r="B6" s="52">
        <f t="shared" si="0"/>
        <v>421</v>
      </c>
      <c r="C6" s="52">
        <f t="shared" si="0"/>
        <v>28</v>
      </c>
      <c r="D6" s="52"/>
      <c r="E6" s="52">
        <f>SUM(E9,E12,E15)</f>
        <v>56</v>
      </c>
      <c r="F6" s="1"/>
      <c r="G6" s="52">
        <f t="shared" si="1"/>
        <v>121</v>
      </c>
      <c r="H6" s="52">
        <f t="shared" si="1"/>
        <v>110</v>
      </c>
      <c r="I6" s="52">
        <f t="shared" si="1"/>
        <v>94</v>
      </c>
      <c r="J6" s="52">
        <f t="shared" si="1"/>
        <v>12</v>
      </c>
      <c r="K6" s="52"/>
      <c r="L6" s="1"/>
      <c r="M6" s="45">
        <v>49.805225653206648</v>
      </c>
    </row>
    <row r="7" spans="1:13" ht="17.25" customHeight="1" x14ac:dyDescent="0.2">
      <c r="A7" s="106" t="s">
        <v>16</v>
      </c>
      <c r="B7" s="59">
        <f>SUM(C7:K7)</f>
        <v>82</v>
      </c>
      <c r="C7" s="59">
        <f>SUM(C8:C9)</f>
        <v>5</v>
      </c>
      <c r="D7" s="59"/>
      <c r="E7" s="59">
        <f>SUM(E8:E9)</f>
        <v>9</v>
      </c>
      <c r="F7" s="1"/>
      <c r="G7" s="59">
        <f>SUM(G8:G9)</f>
        <v>25</v>
      </c>
      <c r="H7" s="59">
        <f>SUM(H8:H9)</f>
        <v>20</v>
      </c>
      <c r="I7" s="59">
        <f>SUM(I8:I9)</f>
        <v>19</v>
      </c>
      <c r="J7" s="59">
        <f>SUM(J8:J9)</f>
        <v>4</v>
      </c>
      <c r="K7" s="60"/>
      <c r="L7" s="1"/>
      <c r="M7" s="57">
        <v>50.731707317073173</v>
      </c>
    </row>
    <row r="8" spans="1:13" ht="12" customHeight="1" x14ac:dyDescent="0.2">
      <c r="A8" s="107" t="s">
        <v>33</v>
      </c>
      <c r="B8" s="1">
        <f>SUM(C8:K8)</f>
        <v>37</v>
      </c>
      <c r="C8" s="31">
        <v>2</v>
      </c>
      <c r="D8" s="31"/>
      <c r="E8" s="30">
        <v>7</v>
      </c>
      <c r="F8" s="1"/>
      <c r="G8" s="30">
        <v>13</v>
      </c>
      <c r="H8" s="30">
        <v>9</v>
      </c>
      <c r="I8" s="30">
        <v>4</v>
      </c>
      <c r="J8" s="30">
        <v>2</v>
      </c>
      <c r="K8" s="31"/>
      <c r="L8" s="1"/>
      <c r="M8" s="45">
        <v>47.729729729729726</v>
      </c>
    </row>
    <row r="9" spans="1:13" ht="12" customHeight="1" x14ac:dyDescent="0.2">
      <c r="A9" s="108" t="s">
        <v>34</v>
      </c>
      <c r="B9" s="1">
        <f t="shared" ref="B9:B15" si="2">SUM(C9:K9)</f>
        <v>45</v>
      </c>
      <c r="C9" s="30">
        <v>3</v>
      </c>
      <c r="D9" s="30"/>
      <c r="E9" s="30">
        <v>2</v>
      </c>
      <c r="F9" s="1"/>
      <c r="G9" s="30">
        <v>12</v>
      </c>
      <c r="H9" s="30">
        <v>11</v>
      </c>
      <c r="I9" s="30">
        <v>15</v>
      </c>
      <c r="J9" s="30">
        <v>2</v>
      </c>
      <c r="K9" s="31"/>
      <c r="L9" s="1"/>
      <c r="M9" s="45">
        <v>53.2</v>
      </c>
    </row>
    <row r="10" spans="1:13" ht="17.25" customHeight="1" x14ac:dyDescent="0.2">
      <c r="A10" s="106" t="s">
        <v>65</v>
      </c>
      <c r="B10" s="59">
        <f t="shared" si="2"/>
        <v>440</v>
      </c>
      <c r="C10" s="59">
        <f>SUM(C11:C12)</f>
        <v>24</v>
      </c>
      <c r="D10" s="59"/>
      <c r="E10" s="59">
        <f>SUM(E11:E12)</f>
        <v>82</v>
      </c>
      <c r="F10" s="1"/>
      <c r="G10" s="59">
        <f>SUM(G11:G12)</f>
        <v>151</v>
      </c>
      <c r="H10" s="59">
        <f>SUM(H11:H12)</f>
        <v>103</v>
      </c>
      <c r="I10" s="59">
        <f>SUM(I11:I12)</f>
        <v>69</v>
      </c>
      <c r="J10" s="59">
        <f>SUM(J11:J12)</f>
        <v>11</v>
      </c>
      <c r="K10" s="59"/>
      <c r="L10" s="1"/>
      <c r="M10" s="57">
        <v>47.897727272727273</v>
      </c>
    </row>
    <row r="11" spans="1:13" ht="12" customHeight="1" x14ac:dyDescent="0.2">
      <c r="A11" s="107" t="s">
        <v>33</v>
      </c>
      <c r="B11" s="1">
        <f t="shared" si="2"/>
        <v>199</v>
      </c>
      <c r="C11" s="30">
        <v>10</v>
      </c>
      <c r="D11" s="30"/>
      <c r="E11" s="30">
        <v>41</v>
      </c>
      <c r="F11" s="1"/>
      <c r="G11" s="30">
        <v>71</v>
      </c>
      <c r="H11" s="30">
        <v>50</v>
      </c>
      <c r="I11" s="30">
        <v>23</v>
      </c>
      <c r="J11" s="30">
        <v>4</v>
      </c>
      <c r="K11" s="30"/>
      <c r="L11" s="1"/>
      <c r="M11" s="45">
        <v>47.4321608040201</v>
      </c>
    </row>
    <row r="12" spans="1:13" ht="12" customHeight="1" x14ac:dyDescent="0.2">
      <c r="A12" s="108" t="s">
        <v>34</v>
      </c>
      <c r="B12" s="1">
        <f t="shared" si="2"/>
        <v>241</v>
      </c>
      <c r="C12" s="30">
        <v>14</v>
      </c>
      <c r="D12" s="30"/>
      <c r="E12" s="30">
        <v>41</v>
      </c>
      <c r="F12" s="1"/>
      <c r="G12" s="30">
        <v>80</v>
      </c>
      <c r="H12" s="30">
        <v>53</v>
      </c>
      <c r="I12" s="30">
        <v>46</v>
      </c>
      <c r="J12" s="31">
        <v>7</v>
      </c>
      <c r="K12" s="30"/>
      <c r="L12" s="1"/>
      <c r="M12" s="45">
        <v>48.282157676348547</v>
      </c>
    </row>
    <row r="13" spans="1:13" ht="17.25" customHeight="1" x14ac:dyDescent="0.2">
      <c r="A13" s="106" t="s">
        <v>66</v>
      </c>
      <c r="B13" s="59">
        <f t="shared" si="2"/>
        <v>258</v>
      </c>
      <c r="C13" s="59">
        <f>SUM(C14:C15)</f>
        <v>17</v>
      </c>
      <c r="D13" s="59"/>
      <c r="E13" s="59">
        <f>SUM(E14:E15)</f>
        <v>32</v>
      </c>
      <c r="F13" s="1"/>
      <c r="G13" s="59">
        <f>SUM(G14:G15)</f>
        <v>68</v>
      </c>
      <c r="H13" s="59">
        <f>SUM(H14:H15)</f>
        <v>74</v>
      </c>
      <c r="I13" s="59">
        <f>SUM(I14:I15)</f>
        <v>57</v>
      </c>
      <c r="J13" s="59">
        <f>SUM(J14:J15)</f>
        <v>10</v>
      </c>
      <c r="K13" s="59"/>
      <c r="L13" s="1"/>
      <c r="M13" s="57">
        <v>50.581395348837212</v>
      </c>
    </row>
    <row r="14" spans="1:13" ht="12" customHeight="1" x14ac:dyDescent="0.2">
      <c r="A14" s="107" t="s">
        <v>33</v>
      </c>
      <c r="B14" s="1">
        <f t="shared" si="2"/>
        <v>123</v>
      </c>
      <c r="C14" s="30">
        <v>6</v>
      </c>
      <c r="D14" s="30"/>
      <c r="E14" s="30">
        <v>19</v>
      </c>
      <c r="F14" s="1"/>
      <c r="G14" s="30">
        <v>39</v>
      </c>
      <c r="H14" s="30">
        <v>28</v>
      </c>
      <c r="I14" s="30">
        <v>24</v>
      </c>
      <c r="J14" s="31">
        <v>7</v>
      </c>
      <c r="K14" s="30"/>
      <c r="L14" s="1"/>
      <c r="M14" s="45">
        <v>49.691056910569102</v>
      </c>
    </row>
    <row r="15" spans="1:13" ht="12" customHeight="1" thickBot="1" x14ac:dyDescent="0.25">
      <c r="A15" s="110" t="s">
        <v>34</v>
      </c>
      <c r="B15" s="37">
        <f t="shared" si="2"/>
        <v>135</v>
      </c>
      <c r="C15" s="35">
        <v>11</v>
      </c>
      <c r="D15" s="35"/>
      <c r="E15" s="35">
        <v>13</v>
      </c>
      <c r="F15" s="37"/>
      <c r="G15" s="35">
        <v>29</v>
      </c>
      <c r="H15" s="35">
        <v>46</v>
      </c>
      <c r="I15" s="35">
        <v>33</v>
      </c>
      <c r="J15" s="35">
        <v>3</v>
      </c>
      <c r="K15" s="35"/>
      <c r="L15" s="37"/>
      <c r="M15" s="58">
        <v>51.392592592592592</v>
      </c>
    </row>
    <row r="16" spans="1:13" ht="12" customHeight="1" x14ac:dyDescent="0.2">
      <c r="A16" s="3" t="s">
        <v>50</v>
      </c>
      <c r="B16" s="7"/>
      <c r="C16" s="17"/>
      <c r="D16" s="17"/>
      <c r="E16" s="17"/>
      <c r="F16" s="7"/>
      <c r="G16" s="17"/>
      <c r="H16" s="17"/>
      <c r="I16" s="17"/>
      <c r="J16" s="17"/>
      <c r="K16" s="17"/>
      <c r="L16" s="7"/>
      <c r="M16" s="23"/>
    </row>
    <row r="17" spans="1:1" ht="12" customHeight="1" x14ac:dyDescent="0.2">
      <c r="A17" s="102" t="s">
        <v>67</v>
      </c>
    </row>
    <row r="18" spans="1:1" ht="12" customHeight="1" x14ac:dyDescent="0.2"/>
    <row r="36" spans="1:1" x14ac:dyDescent="0.2">
      <c r="A36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showGridLines="0" workbookViewId="0">
      <selection activeCell="P35" sqref="P35"/>
    </sheetView>
  </sheetViews>
  <sheetFormatPr defaultColWidth="11" defaultRowHeight="12" x14ac:dyDescent="0.2"/>
  <cols>
    <col min="1" max="1" width="8.7109375" style="4" customWidth="1"/>
    <col min="2" max="2" width="6" style="4" customWidth="1"/>
    <col min="3" max="3" width="9.85546875" style="4" customWidth="1"/>
    <col min="4" max="4" width="1" style="4" customWidth="1"/>
    <col min="5" max="5" width="11.28515625" style="4" customWidth="1"/>
    <col min="6" max="6" width="0.7109375" style="4" customWidth="1"/>
    <col min="7" max="7" width="11.28515625" style="4" customWidth="1"/>
    <col min="8" max="8" width="12" style="4" customWidth="1"/>
    <col min="9" max="9" width="10" style="4" customWidth="1"/>
    <col min="10" max="11" width="11.28515625" style="4" customWidth="1"/>
    <col min="12" max="12" width="0.85546875" style="4" customWidth="1"/>
    <col min="13" max="13" width="11.28515625" style="4" customWidth="1"/>
    <col min="14" max="16384" width="11" style="4"/>
  </cols>
  <sheetData>
    <row r="1" spans="1:13" s="1" customFormat="1" ht="12.75" x14ac:dyDescent="0.2">
      <c r="A1" s="1" t="s">
        <v>53</v>
      </c>
      <c r="B1" s="26"/>
      <c r="C1" s="26"/>
    </row>
    <row r="2" spans="1:13" ht="24.75" customHeight="1" thickBot="1" x14ac:dyDescent="0.25">
      <c r="A2" s="100" t="s">
        <v>70</v>
      </c>
      <c r="B2" s="6"/>
      <c r="C2" s="6"/>
      <c r="D2" s="6"/>
      <c r="E2" s="6"/>
      <c r="F2" s="6"/>
      <c r="G2" s="6"/>
      <c r="H2" s="24"/>
      <c r="I2" s="24"/>
      <c r="J2" s="24"/>
      <c r="K2" s="6"/>
      <c r="L2" s="6"/>
      <c r="M2" s="6"/>
    </row>
    <row r="3" spans="1:13" x14ac:dyDescent="0.2">
      <c r="A3" s="7"/>
      <c r="B3" s="7"/>
      <c r="C3" s="7"/>
      <c r="E3" s="7"/>
      <c r="F3" s="7"/>
      <c r="G3" s="133" t="s">
        <v>44</v>
      </c>
      <c r="H3" s="133"/>
      <c r="I3" s="133"/>
      <c r="J3" s="133"/>
      <c r="K3" s="133"/>
      <c r="L3" s="8"/>
      <c r="M3" s="7"/>
    </row>
    <row r="4" spans="1:13" ht="49.15" customHeight="1" x14ac:dyDescent="0.2">
      <c r="A4" s="114" t="s">
        <v>69</v>
      </c>
      <c r="B4" s="115" t="s">
        <v>38</v>
      </c>
      <c r="C4" s="116" t="s">
        <v>40</v>
      </c>
      <c r="D4" s="9"/>
      <c r="E4" s="116" t="s">
        <v>41</v>
      </c>
      <c r="F4" s="10"/>
      <c r="G4" s="121" t="s">
        <v>42</v>
      </c>
      <c r="H4" s="121" t="s">
        <v>43</v>
      </c>
      <c r="I4" s="121" t="s">
        <v>45</v>
      </c>
      <c r="J4" s="121" t="s">
        <v>46</v>
      </c>
      <c r="K4" s="121" t="s">
        <v>47</v>
      </c>
      <c r="L4" s="10"/>
      <c r="M4" s="116" t="s">
        <v>48</v>
      </c>
    </row>
    <row r="5" spans="1:13" ht="17.25" customHeight="1" x14ac:dyDescent="0.2">
      <c r="A5" s="118" t="s">
        <v>38</v>
      </c>
      <c r="B5" s="61">
        <f>SUM(B6:B13)</f>
        <v>780</v>
      </c>
      <c r="C5" s="61">
        <f>SUM(C6:C13)</f>
        <v>208</v>
      </c>
      <c r="D5" s="62"/>
      <c r="E5" s="61">
        <f>SUM(E6:E13)</f>
        <v>100</v>
      </c>
      <c r="F5" s="63"/>
      <c r="G5" s="61">
        <f>SUM(G6:G13)</f>
        <v>52</v>
      </c>
      <c r="H5" s="61">
        <f>SUM(H6:H13)</f>
        <v>127</v>
      </c>
      <c r="I5" s="61">
        <f>SUM(I6:I13)</f>
        <v>35</v>
      </c>
      <c r="J5" s="61">
        <f>SUM(J6:J13)</f>
        <v>87</v>
      </c>
      <c r="K5" s="61">
        <f>SUM(K6:K13)</f>
        <v>81</v>
      </c>
      <c r="L5" s="63"/>
      <c r="M5" s="61">
        <f>SUM(M6:M13)</f>
        <v>90</v>
      </c>
    </row>
    <row r="6" spans="1:13" ht="12" customHeight="1" x14ac:dyDescent="0.2">
      <c r="A6" s="119" t="s">
        <v>25</v>
      </c>
      <c r="B6" s="64">
        <f t="shared" ref="B6:C12" si="0">IF(SUM(B15,B24)=0,"-",SUM(B15,B24))</f>
        <v>108</v>
      </c>
      <c r="C6" s="64">
        <f t="shared" si="0"/>
        <v>36</v>
      </c>
      <c r="D6" s="65"/>
      <c r="E6" s="64">
        <f t="shared" ref="E6:E12" si="1">IF(SUM(E15,E24)=0,"-",SUM(E15,E24))</f>
        <v>15</v>
      </c>
      <c r="F6" s="66"/>
      <c r="G6" s="64">
        <f t="shared" ref="G6:K12" si="2">IF(SUM(G15,G24)=0,"-",SUM(G15,G24))</f>
        <v>5</v>
      </c>
      <c r="H6" s="64">
        <f t="shared" si="2"/>
        <v>17</v>
      </c>
      <c r="I6" s="64">
        <f t="shared" si="2"/>
        <v>1</v>
      </c>
      <c r="J6" s="64">
        <f t="shared" si="2"/>
        <v>13</v>
      </c>
      <c r="K6" s="64">
        <f t="shared" si="2"/>
        <v>8</v>
      </c>
      <c r="L6" s="66"/>
      <c r="M6" s="64">
        <f t="shared" ref="M6:M12" si="3">IF(SUM(M15,M24)=0,"-",SUM(M15,M24))</f>
        <v>13</v>
      </c>
    </row>
    <row r="7" spans="1:13" ht="12" customHeight="1" x14ac:dyDescent="0.2">
      <c r="A7" s="119" t="s">
        <v>26</v>
      </c>
      <c r="B7" s="64">
        <f t="shared" si="0"/>
        <v>114</v>
      </c>
      <c r="C7" s="64">
        <f t="shared" si="0"/>
        <v>33</v>
      </c>
      <c r="D7" s="65"/>
      <c r="E7" s="64">
        <f t="shared" si="1"/>
        <v>15</v>
      </c>
      <c r="F7" s="66"/>
      <c r="G7" s="64">
        <f t="shared" si="2"/>
        <v>8</v>
      </c>
      <c r="H7" s="64">
        <f t="shared" si="2"/>
        <v>22</v>
      </c>
      <c r="I7" s="64">
        <f t="shared" si="2"/>
        <v>1</v>
      </c>
      <c r="J7" s="64">
        <f t="shared" si="2"/>
        <v>12</v>
      </c>
      <c r="K7" s="64">
        <f t="shared" si="2"/>
        <v>11</v>
      </c>
      <c r="L7" s="66"/>
      <c r="M7" s="64">
        <f t="shared" si="3"/>
        <v>12</v>
      </c>
    </row>
    <row r="8" spans="1:13" ht="12" customHeight="1" x14ac:dyDescent="0.2">
      <c r="A8" s="119" t="s">
        <v>27</v>
      </c>
      <c r="B8" s="64">
        <f t="shared" si="0"/>
        <v>66</v>
      </c>
      <c r="C8" s="64">
        <f t="shared" si="0"/>
        <v>24</v>
      </c>
      <c r="D8" s="65"/>
      <c r="E8" s="64">
        <f t="shared" si="1"/>
        <v>9</v>
      </c>
      <c r="F8" s="66"/>
      <c r="G8" s="64">
        <f t="shared" si="2"/>
        <v>5</v>
      </c>
      <c r="H8" s="64">
        <f t="shared" si="2"/>
        <v>14</v>
      </c>
      <c r="I8" s="64" t="str">
        <f t="shared" si="2"/>
        <v>-</v>
      </c>
      <c r="J8" s="64">
        <f t="shared" si="2"/>
        <v>5</v>
      </c>
      <c r="K8" s="64">
        <f t="shared" si="2"/>
        <v>7</v>
      </c>
      <c r="L8" s="66"/>
      <c r="M8" s="64">
        <f t="shared" si="3"/>
        <v>2</v>
      </c>
    </row>
    <row r="9" spans="1:13" ht="12" customHeight="1" x14ac:dyDescent="0.2">
      <c r="A9" s="119" t="s">
        <v>28</v>
      </c>
      <c r="B9" s="64">
        <f t="shared" si="0"/>
        <v>28</v>
      </c>
      <c r="C9" s="64">
        <f t="shared" si="0"/>
        <v>8</v>
      </c>
      <c r="D9" s="65"/>
      <c r="E9" s="64">
        <f t="shared" si="1"/>
        <v>4</v>
      </c>
      <c r="F9" s="66"/>
      <c r="G9" s="64" t="str">
        <f t="shared" si="2"/>
        <v>-</v>
      </c>
      <c r="H9" s="64">
        <f t="shared" si="2"/>
        <v>8</v>
      </c>
      <c r="I9" s="64">
        <f t="shared" si="2"/>
        <v>1</v>
      </c>
      <c r="J9" s="64">
        <f t="shared" si="2"/>
        <v>2</v>
      </c>
      <c r="K9" s="64">
        <f t="shared" si="2"/>
        <v>2</v>
      </c>
      <c r="L9" s="66"/>
      <c r="M9" s="64">
        <f t="shared" si="3"/>
        <v>3</v>
      </c>
    </row>
    <row r="10" spans="1:13" ht="12" customHeight="1" x14ac:dyDescent="0.2">
      <c r="A10" s="119" t="s">
        <v>29</v>
      </c>
      <c r="B10" s="64">
        <f t="shared" si="0"/>
        <v>42</v>
      </c>
      <c r="C10" s="64">
        <f t="shared" si="0"/>
        <v>15</v>
      </c>
      <c r="D10" s="65"/>
      <c r="E10" s="64">
        <f t="shared" si="1"/>
        <v>5</v>
      </c>
      <c r="F10" s="66"/>
      <c r="G10" s="64">
        <f t="shared" si="2"/>
        <v>3</v>
      </c>
      <c r="H10" s="64">
        <f t="shared" si="2"/>
        <v>6</v>
      </c>
      <c r="I10" s="64" t="str">
        <f t="shared" si="2"/>
        <v>-</v>
      </c>
      <c r="J10" s="64">
        <f t="shared" si="2"/>
        <v>5</v>
      </c>
      <c r="K10" s="64">
        <f t="shared" si="2"/>
        <v>4</v>
      </c>
      <c r="L10" s="66"/>
      <c r="M10" s="64">
        <f t="shared" si="3"/>
        <v>4</v>
      </c>
    </row>
    <row r="11" spans="1:13" ht="17.25" customHeight="1" x14ac:dyDescent="0.2">
      <c r="A11" s="119" t="s">
        <v>31</v>
      </c>
      <c r="B11" s="64">
        <f t="shared" si="0"/>
        <v>1</v>
      </c>
      <c r="C11" s="64">
        <f t="shared" si="0"/>
        <v>1</v>
      </c>
      <c r="D11" s="65"/>
      <c r="E11" s="64" t="str">
        <f t="shared" si="1"/>
        <v>-</v>
      </c>
      <c r="F11" s="66"/>
      <c r="G11" s="64" t="str">
        <f t="shared" si="2"/>
        <v>-</v>
      </c>
      <c r="H11" s="64" t="str">
        <f t="shared" si="2"/>
        <v>-</v>
      </c>
      <c r="I11" s="64" t="str">
        <f t="shared" si="2"/>
        <v>-</v>
      </c>
      <c r="J11" s="64" t="str">
        <f t="shared" si="2"/>
        <v>-</v>
      </c>
      <c r="K11" s="64" t="str">
        <f t="shared" si="2"/>
        <v>-</v>
      </c>
      <c r="L11" s="66"/>
      <c r="M11" s="64" t="str">
        <f t="shared" si="3"/>
        <v>-</v>
      </c>
    </row>
    <row r="12" spans="1:13" ht="12" customHeight="1" x14ac:dyDescent="0.2">
      <c r="A12" s="119" t="s">
        <v>30</v>
      </c>
      <c r="B12" s="64">
        <f t="shared" si="0"/>
        <v>13</v>
      </c>
      <c r="C12" s="64">
        <f t="shared" si="0"/>
        <v>3</v>
      </c>
      <c r="D12" s="65"/>
      <c r="E12" s="64">
        <f t="shared" si="1"/>
        <v>1</v>
      </c>
      <c r="F12" s="66"/>
      <c r="G12" s="64" t="str">
        <f t="shared" si="2"/>
        <v>-</v>
      </c>
      <c r="H12" s="64">
        <f t="shared" si="2"/>
        <v>3</v>
      </c>
      <c r="I12" s="64" t="str">
        <f t="shared" si="2"/>
        <v>-</v>
      </c>
      <c r="J12" s="64">
        <f t="shared" si="2"/>
        <v>1</v>
      </c>
      <c r="K12" s="64">
        <f t="shared" si="2"/>
        <v>1</v>
      </c>
      <c r="L12" s="66"/>
      <c r="M12" s="64">
        <f t="shared" si="3"/>
        <v>4</v>
      </c>
    </row>
    <row r="13" spans="1:13" ht="12" customHeight="1" x14ac:dyDescent="0.2">
      <c r="A13" s="119" t="s">
        <v>71</v>
      </c>
      <c r="B13" s="64">
        <f t="shared" ref="B13:C13" si="4">IF(SUM(B22,B31)=0,"-",SUM(B22,B31))</f>
        <v>408</v>
      </c>
      <c r="C13" s="64">
        <f t="shared" si="4"/>
        <v>88</v>
      </c>
      <c r="D13" s="65"/>
      <c r="E13" s="64">
        <f t="shared" ref="E13" si="5">IF(SUM(E22,E31)=0,"-",SUM(E22,E31))</f>
        <v>51</v>
      </c>
      <c r="F13" s="66"/>
      <c r="G13" s="64">
        <f t="shared" ref="G13:K13" si="6">IF(SUM(G22,G31)=0,"-",SUM(G22,G31))</f>
        <v>31</v>
      </c>
      <c r="H13" s="64">
        <f t="shared" si="6"/>
        <v>57</v>
      </c>
      <c r="I13" s="64">
        <f t="shared" si="6"/>
        <v>32</v>
      </c>
      <c r="J13" s="64">
        <f t="shared" si="6"/>
        <v>49</v>
      </c>
      <c r="K13" s="64">
        <f t="shared" si="6"/>
        <v>48</v>
      </c>
      <c r="L13" s="66"/>
      <c r="M13" s="64">
        <f t="shared" ref="M13" si="7">IF(SUM(M22,M31)=0,"-",SUM(M22,M31))</f>
        <v>52</v>
      </c>
    </row>
    <row r="14" spans="1:13" ht="17.25" customHeight="1" x14ac:dyDescent="0.2">
      <c r="A14" s="118" t="s">
        <v>33</v>
      </c>
      <c r="B14" s="61">
        <f>SUM(B15:B22)</f>
        <v>359</v>
      </c>
      <c r="C14" s="61">
        <f>SUM(C15:C22)</f>
        <v>84</v>
      </c>
      <c r="D14" s="62"/>
      <c r="E14" s="61">
        <f>SUM(E15:E22)</f>
        <v>48</v>
      </c>
      <c r="F14" s="63"/>
      <c r="G14" s="61">
        <f>SUM(G15:G22)</f>
        <v>27</v>
      </c>
      <c r="H14" s="61">
        <f>SUM(H15:H22)</f>
        <v>53</v>
      </c>
      <c r="I14" s="61">
        <f>SUM(I15:I22)</f>
        <v>15</v>
      </c>
      <c r="J14" s="61">
        <f>SUM(J15:J22)</f>
        <v>45</v>
      </c>
      <c r="K14" s="61">
        <f>SUM(K15:K22)</f>
        <v>45</v>
      </c>
      <c r="L14" s="63"/>
      <c r="M14" s="61">
        <f>SUM(M15:M22)</f>
        <v>42</v>
      </c>
    </row>
    <row r="15" spans="1:13" ht="12" customHeight="1" x14ac:dyDescent="0.2">
      <c r="A15" s="119" t="s">
        <v>25</v>
      </c>
      <c r="B15" s="67">
        <f t="shared" ref="B15:B22" si="8">IF(SUM(C15:M15)=0,"-",SUM(C15:M15))</f>
        <v>34</v>
      </c>
      <c r="C15" s="67">
        <v>9</v>
      </c>
      <c r="D15" s="68"/>
      <c r="E15" s="67">
        <v>6</v>
      </c>
      <c r="F15" s="68"/>
      <c r="G15" s="67">
        <v>2</v>
      </c>
      <c r="H15" s="67">
        <v>4</v>
      </c>
      <c r="I15" s="69" t="s">
        <v>0</v>
      </c>
      <c r="J15" s="67">
        <v>5</v>
      </c>
      <c r="K15" s="67">
        <v>4</v>
      </c>
      <c r="L15" s="67"/>
      <c r="M15" s="67">
        <v>4</v>
      </c>
    </row>
    <row r="16" spans="1:13" ht="12" customHeight="1" x14ac:dyDescent="0.2">
      <c r="A16" s="119" t="s">
        <v>26</v>
      </c>
      <c r="B16" s="67">
        <f t="shared" si="8"/>
        <v>59</v>
      </c>
      <c r="C16" s="67">
        <v>21</v>
      </c>
      <c r="D16" s="68"/>
      <c r="E16" s="67">
        <v>6</v>
      </c>
      <c r="F16" s="68"/>
      <c r="G16" s="67">
        <v>4</v>
      </c>
      <c r="H16" s="67">
        <v>11</v>
      </c>
      <c r="I16" s="69">
        <v>1</v>
      </c>
      <c r="J16" s="67">
        <v>6</v>
      </c>
      <c r="K16" s="67">
        <v>5</v>
      </c>
      <c r="L16" s="67"/>
      <c r="M16" s="67">
        <v>5</v>
      </c>
    </row>
    <row r="17" spans="1:13" ht="12" customHeight="1" x14ac:dyDescent="0.2">
      <c r="A17" s="119" t="s">
        <v>27</v>
      </c>
      <c r="B17" s="67">
        <f t="shared" si="8"/>
        <v>29</v>
      </c>
      <c r="C17" s="70">
        <v>7</v>
      </c>
      <c r="D17" s="68"/>
      <c r="E17" s="67">
        <v>5</v>
      </c>
      <c r="F17" s="68"/>
      <c r="G17" s="67">
        <v>2</v>
      </c>
      <c r="H17" s="67">
        <v>6</v>
      </c>
      <c r="I17" s="69" t="s">
        <v>0</v>
      </c>
      <c r="J17" s="67">
        <v>3</v>
      </c>
      <c r="K17" s="67">
        <v>5</v>
      </c>
      <c r="L17" s="67"/>
      <c r="M17" s="67">
        <v>1</v>
      </c>
    </row>
    <row r="18" spans="1:13" ht="12" customHeight="1" x14ac:dyDescent="0.2">
      <c r="A18" s="119" t="s">
        <v>28</v>
      </c>
      <c r="B18" s="67">
        <f t="shared" si="8"/>
        <v>14</v>
      </c>
      <c r="C18" s="67">
        <v>3</v>
      </c>
      <c r="D18" s="68"/>
      <c r="E18" s="67">
        <v>2</v>
      </c>
      <c r="F18" s="68"/>
      <c r="G18" s="67" t="s">
        <v>0</v>
      </c>
      <c r="H18" s="67">
        <v>4</v>
      </c>
      <c r="I18" s="67">
        <v>1</v>
      </c>
      <c r="J18" s="67">
        <v>2</v>
      </c>
      <c r="K18" s="67">
        <v>1</v>
      </c>
      <c r="L18" s="67"/>
      <c r="M18" s="67">
        <v>1</v>
      </c>
    </row>
    <row r="19" spans="1:13" ht="12" customHeight="1" x14ac:dyDescent="0.2">
      <c r="A19" s="119" t="s">
        <v>29</v>
      </c>
      <c r="B19" s="67">
        <f t="shared" si="8"/>
        <v>26</v>
      </c>
      <c r="C19" s="67">
        <v>10</v>
      </c>
      <c r="D19" s="68"/>
      <c r="E19" s="67">
        <v>3</v>
      </c>
      <c r="F19" s="68"/>
      <c r="G19" s="67">
        <v>2</v>
      </c>
      <c r="H19" s="67">
        <v>2</v>
      </c>
      <c r="I19" s="69" t="s">
        <v>0</v>
      </c>
      <c r="J19" s="67">
        <v>3</v>
      </c>
      <c r="K19" s="67">
        <v>2</v>
      </c>
      <c r="L19" s="67"/>
      <c r="M19" s="67">
        <v>4</v>
      </c>
    </row>
    <row r="20" spans="1:13" ht="17.25" customHeight="1" x14ac:dyDescent="0.2">
      <c r="A20" s="119" t="s">
        <v>31</v>
      </c>
      <c r="B20" s="67" t="str">
        <f>IF(SUM(C20:M20)=0,"-",SUM(C20:M20))</f>
        <v>-</v>
      </c>
      <c r="C20" s="67" t="s">
        <v>0</v>
      </c>
      <c r="D20" s="68"/>
      <c r="E20" s="67" t="s">
        <v>0</v>
      </c>
      <c r="F20" s="68"/>
      <c r="G20" s="67" t="s">
        <v>0</v>
      </c>
      <c r="H20" s="67" t="s">
        <v>0</v>
      </c>
      <c r="I20" s="69" t="s">
        <v>0</v>
      </c>
      <c r="J20" s="67" t="s">
        <v>0</v>
      </c>
      <c r="K20" s="67" t="s">
        <v>0</v>
      </c>
      <c r="L20" s="67"/>
      <c r="M20" s="67" t="s">
        <v>0</v>
      </c>
    </row>
    <row r="21" spans="1:13" ht="12" customHeight="1" x14ac:dyDescent="0.2">
      <c r="A21" s="119" t="s">
        <v>30</v>
      </c>
      <c r="B21" s="67">
        <f t="shared" si="8"/>
        <v>4</v>
      </c>
      <c r="C21" s="69">
        <v>1</v>
      </c>
      <c r="D21" s="68"/>
      <c r="E21" s="69">
        <v>1</v>
      </c>
      <c r="F21" s="68"/>
      <c r="G21" s="69" t="s">
        <v>0</v>
      </c>
      <c r="H21" s="67" t="s">
        <v>0</v>
      </c>
      <c r="I21" s="69" t="s">
        <v>0</v>
      </c>
      <c r="J21" s="69" t="s">
        <v>0</v>
      </c>
      <c r="K21" s="69" t="s">
        <v>0</v>
      </c>
      <c r="L21" s="67"/>
      <c r="M21" s="67">
        <v>2</v>
      </c>
    </row>
    <row r="22" spans="1:13" ht="12" customHeight="1" x14ac:dyDescent="0.2">
      <c r="A22" s="119" t="s">
        <v>71</v>
      </c>
      <c r="B22" s="67">
        <f t="shared" si="8"/>
        <v>193</v>
      </c>
      <c r="C22" s="67">
        <v>33</v>
      </c>
      <c r="D22" s="68"/>
      <c r="E22" s="67">
        <v>25</v>
      </c>
      <c r="F22" s="68"/>
      <c r="G22" s="67">
        <v>17</v>
      </c>
      <c r="H22" s="67">
        <v>26</v>
      </c>
      <c r="I22" s="67">
        <v>13</v>
      </c>
      <c r="J22" s="67">
        <v>26</v>
      </c>
      <c r="K22" s="67">
        <v>28</v>
      </c>
      <c r="L22" s="67"/>
      <c r="M22" s="67">
        <v>25</v>
      </c>
    </row>
    <row r="23" spans="1:13" ht="17.25" customHeight="1" x14ac:dyDescent="0.2">
      <c r="A23" s="118" t="s">
        <v>34</v>
      </c>
      <c r="B23" s="61">
        <f>SUM(B24:B31)</f>
        <v>421</v>
      </c>
      <c r="C23" s="61">
        <f>SUM(C24:C31)</f>
        <v>124</v>
      </c>
      <c r="D23" s="62"/>
      <c r="E23" s="61">
        <f>SUM(E24:E31)</f>
        <v>52</v>
      </c>
      <c r="F23" s="63"/>
      <c r="G23" s="61">
        <f>SUM(G24:G31)</f>
        <v>25</v>
      </c>
      <c r="H23" s="61">
        <f>SUM(H24:H31)</f>
        <v>74</v>
      </c>
      <c r="I23" s="61">
        <f>SUM(I24:I31)</f>
        <v>20</v>
      </c>
      <c r="J23" s="61">
        <f>SUM(J24:J31)</f>
        <v>42</v>
      </c>
      <c r="K23" s="61">
        <f>SUM(K24:K31)</f>
        <v>36</v>
      </c>
      <c r="L23" s="63"/>
      <c r="M23" s="61">
        <f>SUM(M24:M31)</f>
        <v>48</v>
      </c>
    </row>
    <row r="24" spans="1:13" ht="12" customHeight="1" x14ac:dyDescent="0.2">
      <c r="A24" s="119" t="s">
        <v>25</v>
      </c>
      <c r="B24" s="71">
        <f t="shared" ref="B24:B31" si="9">SUM(C24:M24)</f>
        <v>74</v>
      </c>
      <c r="C24" s="67">
        <v>27</v>
      </c>
      <c r="D24" s="68"/>
      <c r="E24" s="67">
        <v>9</v>
      </c>
      <c r="F24" s="68"/>
      <c r="G24" s="67">
        <v>3</v>
      </c>
      <c r="H24" s="67">
        <v>13</v>
      </c>
      <c r="I24" s="67">
        <v>1</v>
      </c>
      <c r="J24" s="67">
        <v>8</v>
      </c>
      <c r="K24" s="67">
        <v>4</v>
      </c>
      <c r="L24" s="67"/>
      <c r="M24" s="67">
        <v>9</v>
      </c>
    </row>
    <row r="25" spans="1:13" ht="12" customHeight="1" x14ac:dyDescent="0.2">
      <c r="A25" s="119" t="s">
        <v>26</v>
      </c>
      <c r="B25" s="71">
        <f t="shared" si="9"/>
        <v>55</v>
      </c>
      <c r="C25" s="67">
        <v>12</v>
      </c>
      <c r="D25" s="68"/>
      <c r="E25" s="67">
        <v>9</v>
      </c>
      <c r="F25" s="68"/>
      <c r="G25" s="67">
        <v>4</v>
      </c>
      <c r="H25" s="67">
        <v>11</v>
      </c>
      <c r="I25" s="69" t="s">
        <v>0</v>
      </c>
      <c r="J25" s="67">
        <v>6</v>
      </c>
      <c r="K25" s="67">
        <v>6</v>
      </c>
      <c r="L25" s="67"/>
      <c r="M25" s="67">
        <v>7</v>
      </c>
    </row>
    <row r="26" spans="1:13" ht="12" customHeight="1" x14ac:dyDescent="0.2">
      <c r="A26" s="119" t="s">
        <v>27</v>
      </c>
      <c r="B26" s="71">
        <f t="shared" si="9"/>
        <v>37</v>
      </c>
      <c r="C26" s="67">
        <v>17</v>
      </c>
      <c r="D26" s="68"/>
      <c r="E26" s="67">
        <v>4</v>
      </c>
      <c r="F26" s="68"/>
      <c r="G26" s="67">
        <v>3</v>
      </c>
      <c r="H26" s="67">
        <v>8</v>
      </c>
      <c r="I26" s="69" t="s">
        <v>0</v>
      </c>
      <c r="J26" s="67">
        <v>2</v>
      </c>
      <c r="K26" s="67">
        <v>2</v>
      </c>
      <c r="L26" s="67"/>
      <c r="M26" s="67">
        <v>1</v>
      </c>
    </row>
    <row r="27" spans="1:13" ht="12" customHeight="1" x14ac:dyDescent="0.2">
      <c r="A27" s="119" t="s">
        <v>28</v>
      </c>
      <c r="B27" s="71">
        <f t="shared" si="9"/>
        <v>14</v>
      </c>
      <c r="C27" s="67">
        <v>5</v>
      </c>
      <c r="D27" s="68"/>
      <c r="E27" s="67">
        <v>2</v>
      </c>
      <c r="F27" s="68"/>
      <c r="G27" s="67" t="s">
        <v>0</v>
      </c>
      <c r="H27" s="67">
        <v>4</v>
      </c>
      <c r="I27" s="67" t="s">
        <v>0</v>
      </c>
      <c r="J27" s="67" t="s">
        <v>0</v>
      </c>
      <c r="K27" s="67">
        <v>1</v>
      </c>
      <c r="L27" s="67"/>
      <c r="M27" s="67">
        <v>2</v>
      </c>
    </row>
    <row r="28" spans="1:13" ht="12" customHeight="1" x14ac:dyDescent="0.2">
      <c r="A28" s="119" t="s">
        <v>29</v>
      </c>
      <c r="B28" s="71">
        <f t="shared" si="9"/>
        <v>16</v>
      </c>
      <c r="C28" s="67">
        <v>5</v>
      </c>
      <c r="D28" s="68"/>
      <c r="E28" s="67">
        <v>2</v>
      </c>
      <c r="F28" s="68"/>
      <c r="G28" s="67">
        <v>1</v>
      </c>
      <c r="H28" s="67">
        <v>4</v>
      </c>
      <c r="I28" s="69" t="s">
        <v>0</v>
      </c>
      <c r="J28" s="67">
        <v>2</v>
      </c>
      <c r="K28" s="67">
        <v>2</v>
      </c>
      <c r="L28" s="67"/>
      <c r="M28" s="67" t="s">
        <v>0</v>
      </c>
    </row>
    <row r="29" spans="1:13" ht="17.25" customHeight="1" x14ac:dyDescent="0.2">
      <c r="A29" s="119" t="s">
        <v>31</v>
      </c>
      <c r="B29" s="71">
        <f t="shared" si="9"/>
        <v>1</v>
      </c>
      <c r="C29" s="67">
        <v>1</v>
      </c>
      <c r="D29" s="68"/>
      <c r="E29" s="67" t="s">
        <v>0</v>
      </c>
      <c r="F29" s="68"/>
      <c r="G29" s="67" t="s">
        <v>0</v>
      </c>
      <c r="H29" s="67" t="s">
        <v>0</v>
      </c>
      <c r="I29" s="69" t="s">
        <v>0</v>
      </c>
      <c r="J29" s="67" t="s">
        <v>0</v>
      </c>
      <c r="K29" s="67" t="s">
        <v>0</v>
      </c>
      <c r="L29" s="67"/>
      <c r="M29" s="67" t="s">
        <v>0</v>
      </c>
    </row>
    <row r="30" spans="1:13" ht="12" customHeight="1" x14ac:dyDescent="0.2">
      <c r="A30" s="119" t="s">
        <v>30</v>
      </c>
      <c r="B30" s="71">
        <f t="shared" si="9"/>
        <v>9</v>
      </c>
      <c r="C30" s="67">
        <v>2</v>
      </c>
      <c r="D30" s="68"/>
      <c r="E30" s="67" t="s">
        <v>0</v>
      </c>
      <c r="F30" s="68"/>
      <c r="G30" s="69" t="s">
        <v>0</v>
      </c>
      <c r="H30" s="67">
        <v>3</v>
      </c>
      <c r="I30" s="69" t="s">
        <v>0</v>
      </c>
      <c r="J30" s="67">
        <v>1</v>
      </c>
      <c r="K30" s="69">
        <v>1</v>
      </c>
      <c r="L30" s="67"/>
      <c r="M30" s="69">
        <v>2</v>
      </c>
    </row>
    <row r="31" spans="1:13" ht="12" customHeight="1" thickBot="1" x14ac:dyDescent="0.25">
      <c r="A31" s="120" t="s">
        <v>71</v>
      </c>
      <c r="B31" s="72">
        <f t="shared" si="9"/>
        <v>215</v>
      </c>
      <c r="C31" s="73">
        <v>55</v>
      </c>
      <c r="D31" s="74"/>
      <c r="E31" s="73">
        <v>26</v>
      </c>
      <c r="F31" s="74"/>
      <c r="G31" s="73">
        <v>14</v>
      </c>
      <c r="H31" s="73">
        <v>31</v>
      </c>
      <c r="I31" s="73">
        <v>19</v>
      </c>
      <c r="J31" s="73">
        <v>23</v>
      </c>
      <c r="K31" s="73">
        <v>20</v>
      </c>
      <c r="L31" s="74"/>
      <c r="M31" s="73">
        <v>27</v>
      </c>
    </row>
    <row r="32" spans="1:13" ht="12" customHeight="1" x14ac:dyDescent="0.2">
      <c r="A32" s="117" t="s">
        <v>72</v>
      </c>
    </row>
    <row r="33" spans="1:1" ht="12" customHeight="1" x14ac:dyDescent="0.2">
      <c r="A33" s="3" t="s">
        <v>50</v>
      </c>
    </row>
    <row r="34" spans="1:1" x14ac:dyDescent="0.2">
      <c r="A34" s="3" t="s">
        <v>79</v>
      </c>
    </row>
  </sheetData>
  <mergeCells count="1">
    <mergeCell ref="G3:K3"/>
  </mergeCells>
  <pageMargins left="0.31496062992125984" right="0.31496062992125984" top="0.11811023622047245" bottom="0" header="0.31496062992125984" footer="0.31496062992125984"/>
  <pageSetup paperSize="9" orientation="portrait" r:id="rId1"/>
  <ignoredErrors>
    <ignoredError sqref="B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"/>
  <sheetViews>
    <sheetView showGridLines="0" workbookViewId="0">
      <selection activeCell="N21" sqref="N21"/>
    </sheetView>
  </sheetViews>
  <sheetFormatPr defaultColWidth="11" defaultRowHeight="12" x14ac:dyDescent="0.2"/>
  <cols>
    <col min="1" max="1" width="12.42578125" style="4" customWidth="1"/>
    <col min="2" max="2" width="6.28515625" style="4" customWidth="1"/>
    <col min="3" max="3" width="10" style="4" customWidth="1"/>
    <col min="4" max="4" width="1" style="4" customWidth="1"/>
    <col min="5" max="5" width="10.140625" style="4" customWidth="1"/>
    <col min="6" max="6" width="0.7109375" style="4" customWidth="1"/>
    <col min="7" max="8" width="11.7109375" style="4" customWidth="1"/>
    <col min="9" max="11" width="10.140625" style="4" customWidth="1"/>
    <col min="12" max="16384" width="11" style="4"/>
  </cols>
  <sheetData>
    <row r="1" spans="1:11" s="1" customFormat="1" ht="12.75" x14ac:dyDescent="0.2">
      <c r="A1" s="1" t="s">
        <v>53</v>
      </c>
      <c r="B1" s="26"/>
      <c r="C1" s="26"/>
    </row>
    <row r="2" spans="1:11" ht="24.75" customHeight="1" thickBot="1" x14ac:dyDescent="0.25">
      <c r="A2" s="100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A3" s="7"/>
      <c r="B3" s="7"/>
      <c r="C3" s="7"/>
      <c r="D3" s="7"/>
      <c r="E3" s="7"/>
      <c r="F3" s="7"/>
      <c r="G3" s="125" t="s">
        <v>44</v>
      </c>
      <c r="H3" s="25"/>
      <c r="I3" s="25"/>
      <c r="J3" s="25"/>
      <c r="K3" s="25"/>
    </row>
    <row r="4" spans="1:11" ht="59.25" customHeight="1" x14ac:dyDescent="0.2">
      <c r="A4" s="122" t="s">
        <v>74</v>
      </c>
      <c r="B4" s="83" t="s">
        <v>38</v>
      </c>
      <c r="C4" s="116" t="s">
        <v>40</v>
      </c>
      <c r="D4" s="9"/>
      <c r="E4" s="116" t="s">
        <v>41</v>
      </c>
      <c r="F4" s="10"/>
      <c r="G4" s="121" t="s">
        <v>42</v>
      </c>
      <c r="H4" s="121" t="s">
        <v>43</v>
      </c>
      <c r="I4" s="121" t="s">
        <v>45</v>
      </c>
      <c r="J4" s="121" t="s">
        <v>46</v>
      </c>
      <c r="K4" s="121" t="s">
        <v>47</v>
      </c>
    </row>
    <row r="5" spans="1:11" ht="17.25" customHeight="1" x14ac:dyDescent="0.2">
      <c r="A5" s="106" t="s">
        <v>75</v>
      </c>
      <c r="B5" s="59">
        <f t="shared" ref="B5:B10" si="0">SUM(C5:K5)</f>
        <v>94</v>
      </c>
      <c r="C5" s="59">
        <f>SUM(C6:C7)</f>
        <v>16</v>
      </c>
      <c r="D5" s="1"/>
      <c r="E5" s="59">
        <f>SUM(E6:E7)</f>
        <v>16</v>
      </c>
      <c r="F5" s="59"/>
      <c r="G5" s="59">
        <f>SUM(G6:G7)</f>
        <v>9</v>
      </c>
      <c r="H5" s="59">
        <f>SUM(H6:H7)</f>
        <v>19</v>
      </c>
      <c r="I5" s="59">
        <f>SUM(I6:I7)</f>
        <v>5</v>
      </c>
      <c r="J5" s="59">
        <f>SUM(J6:J7)</f>
        <v>15</v>
      </c>
      <c r="K5" s="59">
        <f>SUM(K6:K7)</f>
        <v>14</v>
      </c>
    </row>
    <row r="6" spans="1:11" ht="12" customHeight="1" x14ac:dyDescent="0.2">
      <c r="A6" s="107" t="s">
        <v>33</v>
      </c>
      <c r="B6" s="1">
        <f t="shared" si="0"/>
        <v>38</v>
      </c>
      <c r="C6" s="1">
        <v>5</v>
      </c>
      <c r="D6" s="1"/>
      <c r="E6" s="1">
        <v>4</v>
      </c>
      <c r="F6" s="1"/>
      <c r="G6" s="1">
        <v>6</v>
      </c>
      <c r="H6" s="1">
        <v>2</v>
      </c>
      <c r="I6" s="1">
        <v>3</v>
      </c>
      <c r="J6" s="1">
        <v>11</v>
      </c>
      <c r="K6" s="1">
        <v>7</v>
      </c>
    </row>
    <row r="7" spans="1:11" ht="12" customHeight="1" x14ac:dyDescent="0.2">
      <c r="A7" s="123" t="s">
        <v>34</v>
      </c>
      <c r="B7" s="1">
        <f t="shared" si="0"/>
        <v>56</v>
      </c>
      <c r="C7" s="1">
        <v>11</v>
      </c>
      <c r="D7" s="1"/>
      <c r="E7" s="1">
        <v>12</v>
      </c>
      <c r="F7" s="1"/>
      <c r="G7" s="1">
        <v>3</v>
      </c>
      <c r="H7" s="1">
        <v>17</v>
      </c>
      <c r="I7" s="1">
        <v>2</v>
      </c>
      <c r="J7" s="1">
        <v>4</v>
      </c>
      <c r="K7" s="1">
        <v>7</v>
      </c>
    </row>
    <row r="8" spans="1:11" ht="17.25" customHeight="1" x14ac:dyDescent="0.2">
      <c r="A8" s="106" t="s">
        <v>76</v>
      </c>
      <c r="B8" s="59">
        <f t="shared" si="0"/>
        <v>101</v>
      </c>
      <c r="C8" s="59">
        <f>SUM(C9:C10)</f>
        <v>20</v>
      </c>
      <c r="D8" s="1"/>
      <c r="E8" s="59">
        <f>SUM(E9:E10)</f>
        <v>19</v>
      </c>
      <c r="F8" s="59"/>
      <c r="G8" s="59">
        <f>SUM(G9:G10)</f>
        <v>8</v>
      </c>
      <c r="H8" s="59">
        <f>SUM(H9:H10)</f>
        <v>19</v>
      </c>
      <c r="I8" s="59">
        <f>SUM(I9:I10)</f>
        <v>5</v>
      </c>
      <c r="J8" s="59">
        <f>SUM(J9:J10)</f>
        <v>15</v>
      </c>
      <c r="K8" s="59">
        <f>SUM(K9:K10)</f>
        <v>15</v>
      </c>
    </row>
    <row r="9" spans="1:11" ht="12" customHeight="1" x14ac:dyDescent="0.2">
      <c r="A9" s="107" t="s">
        <v>33</v>
      </c>
      <c r="B9" s="1">
        <f t="shared" si="0"/>
        <v>46</v>
      </c>
      <c r="C9" s="1">
        <v>7</v>
      </c>
      <c r="D9" s="1"/>
      <c r="E9" s="1">
        <v>9</v>
      </c>
      <c r="F9" s="1"/>
      <c r="G9" s="1">
        <v>5</v>
      </c>
      <c r="H9" s="1">
        <v>6</v>
      </c>
      <c r="I9" s="1">
        <v>1</v>
      </c>
      <c r="J9" s="1">
        <v>9</v>
      </c>
      <c r="K9" s="1">
        <v>9</v>
      </c>
    </row>
    <row r="10" spans="1:11" ht="12" customHeight="1" x14ac:dyDescent="0.2">
      <c r="A10" s="123" t="s">
        <v>34</v>
      </c>
      <c r="B10" s="41">
        <f t="shared" si="0"/>
        <v>55</v>
      </c>
      <c r="C10" s="41">
        <v>13</v>
      </c>
      <c r="D10" s="1"/>
      <c r="E10" s="41">
        <v>10</v>
      </c>
      <c r="F10" s="41"/>
      <c r="G10" s="41">
        <v>3</v>
      </c>
      <c r="H10" s="41">
        <v>13</v>
      </c>
      <c r="I10" s="41">
        <v>4</v>
      </c>
      <c r="J10" s="41">
        <v>6</v>
      </c>
      <c r="K10" s="41">
        <v>6</v>
      </c>
    </row>
    <row r="11" spans="1:11" ht="17.25" customHeight="1" x14ac:dyDescent="0.2">
      <c r="A11" s="106" t="s">
        <v>77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7.25" customHeight="1" x14ac:dyDescent="0.2">
      <c r="A12" s="106" t="s">
        <v>75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" customHeight="1" x14ac:dyDescent="0.2">
      <c r="A13" s="107" t="s">
        <v>33</v>
      </c>
      <c r="B13" s="45">
        <f>B6/B5*100</f>
        <v>40.425531914893611</v>
      </c>
      <c r="C13" s="45">
        <f>C6/C5*100</f>
        <v>31.25</v>
      </c>
      <c r="D13" s="1"/>
      <c r="E13" s="45">
        <f>E6/E5*100</f>
        <v>25</v>
      </c>
      <c r="F13" s="45"/>
      <c r="G13" s="45">
        <f>G6/G5*100</f>
        <v>66.666666666666657</v>
      </c>
      <c r="H13" s="45">
        <f>H6/H5*100</f>
        <v>10.526315789473683</v>
      </c>
      <c r="I13" s="45">
        <f>I6/I5*100</f>
        <v>60</v>
      </c>
      <c r="J13" s="45">
        <f>J6/J5*100</f>
        <v>73.333333333333329</v>
      </c>
      <c r="K13" s="45">
        <f>K6/K5*100</f>
        <v>50</v>
      </c>
    </row>
    <row r="14" spans="1:11" ht="12" customHeight="1" x14ac:dyDescent="0.2">
      <c r="A14" s="123" t="s">
        <v>34</v>
      </c>
      <c r="B14" s="45">
        <f>B7/B5*100</f>
        <v>59.574468085106382</v>
      </c>
      <c r="C14" s="45">
        <f>C7/C5*100</f>
        <v>68.75</v>
      </c>
      <c r="D14" s="1"/>
      <c r="E14" s="45">
        <f>E7/E5*100</f>
        <v>75</v>
      </c>
      <c r="F14" s="45"/>
      <c r="G14" s="45">
        <f>G7/G5*100</f>
        <v>33.333333333333329</v>
      </c>
      <c r="H14" s="45">
        <f>H7/H5*100</f>
        <v>89.473684210526315</v>
      </c>
      <c r="I14" s="45">
        <f>I7/I5*100</f>
        <v>40</v>
      </c>
      <c r="J14" s="45">
        <f>J7/J5*100</f>
        <v>26.666666666666668</v>
      </c>
      <c r="K14" s="45">
        <f>K7/K5*100</f>
        <v>50</v>
      </c>
    </row>
    <row r="15" spans="1:11" ht="17.25" customHeight="1" x14ac:dyDescent="0.2">
      <c r="A15" s="106" t="s">
        <v>76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 x14ac:dyDescent="0.2">
      <c r="A16" s="107" t="s">
        <v>33</v>
      </c>
      <c r="B16" s="45">
        <f>B9/B8*100</f>
        <v>45.544554455445549</v>
      </c>
      <c r="C16" s="45">
        <f>C9/C8*100</f>
        <v>35</v>
      </c>
      <c r="D16" s="1"/>
      <c r="E16" s="45">
        <f>E9/E8*100</f>
        <v>47.368421052631575</v>
      </c>
      <c r="F16" s="45"/>
      <c r="G16" s="45">
        <f>G9/G8*100</f>
        <v>62.5</v>
      </c>
      <c r="H16" s="45">
        <f>H9/H8*100</f>
        <v>31.578947368421051</v>
      </c>
      <c r="I16" s="45">
        <f>I9/I8*100</f>
        <v>20</v>
      </c>
      <c r="J16" s="45">
        <f>J9/J8*100</f>
        <v>60</v>
      </c>
      <c r="K16" s="45">
        <f>K9/K8*100</f>
        <v>60</v>
      </c>
    </row>
    <row r="17" spans="1:11" ht="12" customHeight="1" thickBot="1" x14ac:dyDescent="0.25">
      <c r="A17" s="110" t="s">
        <v>34</v>
      </c>
      <c r="B17" s="58">
        <f>B10/B8*100</f>
        <v>54.455445544554458</v>
      </c>
      <c r="C17" s="58">
        <f>C10/C8*100</f>
        <v>65</v>
      </c>
      <c r="D17" s="37"/>
      <c r="E17" s="58">
        <f>E10/E8*100</f>
        <v>52.631578947368418</v>
      </c>
      <c r="F17" s="58"/>
      <c r="G17" s="58">
        <f>G10/G8*100</f>
        <v>37.5</v>
      </c>
      <c r="H17" s="58">
        <f>H10/H8*100</f>
        <v>68.421052631578945</v>
      </c>
      <c r="I17" s="58">
        <f>I10/I8*100</f>
        <v>80</v>
      </c>
      <c r="J17" s="58">
        <f>J10/J8*100</f>
        <v>40</v>
      </c>
      <c r="K17" s="58">
        <f>K10/K8*100</f>
        <v>40</v>
      </c>
    </row>
    <row r="18" spans="1:11" ht="12" customHeight="1" x14ac:dyDescent="0.2">
      <c r="A18" s="3" t="s">
        <v>50</v>
      </c>
    </row>
    <row r="19" spans="1:11" ht="12" customHeight="1" x14ac:dyDescent="0.2">
      <c r="A19" s="124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Information</vt:lpstr>
      <vt:lpstr>municipality, municipal body</vt:lpstr>
      <vt:lpstr>municipality sex municipal body</vt:lpstr>
      <vt:lpstr>municipal body, age</vt:lpstr>
      <vt:lpstr>municipal body, age and sex</vt:lpstr>
      <vt:lpstr>region, age and sex</vt:lpstr>
      <vt:lpstr>mun.body, political party, sex</vt:lpstr>
      <vt:lpstr>Presiding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2017-03-08T09:54:22Z</cp:lastPrinted>
  <dcterms:created xsi:type="dcterms:W3CDTF">2006-07-25T09:38:37Z</dcterms:created>
  <dcterms:modified xsi:type="dcterms:W3CDTF">2020-10-01T05:54:08Z</dcterms:modified>
</cp:coreProperties>
</file>