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iagram1" sheetId="8" r:id="rId1"/>
    <sheet name="Diagram1a" sheetId="6" r:id="rId2"/>
    <sheet name="Diagram1b" sheetId="7" r:id="rId3"/>
    <sheet name="Elförbrukning" sheetId="1" r:id="rId4"/>
  </sheets>
  <calcPr calcId="145621"/>
</workbook>
</file>

<file path=xl/calcChain.xml><?xml version="1.0" encoding="utf-8"?>
<calcChain xmlns="http://schemas.openxmlformats.org/spreadsheetml/2006/main">
  <c r="AA7" i="1" l="1"/>
  <c r="Z7" i="1"/>
  <c r="Y7" i="1"/>
  <c r="W7" i="1"/>
  <c r="V7" i="1"/>
  <c r="U7" i="1"/>
  <c r="T7" i="1"/>
  <c r="S7" i="1"/>
  <c r="R7" i="1"/>
  <c r="Q7" i="1"/>
  <c r="Y6" i="1" l="1"/>
  <c r="Z6" i="1"/>
  <c r="AA6" i="1"/>
  <c r="Q6" i="1" l="1"/>
  <c r="R6" i="1"/>
  <c r="S6" i="1"/>
  <c r="T6" i="1"/>
  <c r="U6" i="1"/>
  <c r="V6" i="1"/>
  <c r="W6" i="1"/>
  <c r="I4" i="1" l="1"/>
  <c r="I5" i="1"/>
  <c r="I3" i="1"/>
  <c r="Q3" i="1" l="1"/>
  <c r="AA3" i="1"/>
  <c r="Y3" i="1"/>
  <c r="Z3" i="1"/>
  <c r="Q5" i="1"/>
  <c r="Z5" i="1"/>
  <c r="AA5" i="1"/>
  <c r="Y5" i="1"/>
  <c r="Q4" i="1"/>
  <c r="Z4" i="1"/>
  <c r="AA4" i="1"/>
  <c r="Y4" i="1"/>
  <c r="R3" i="1"/>
  <c r="S3" i="1"/>
  <c r="T3" i="1"/>
  <c r="U3" i="1"/>
  <c r="V3" i="1"/>
  <c r="W3" i="1"/>
  <c r="R4" i="1"/>
  <c r="S4" i="1"/>
  <c r="T4" i="1"/>
  <c r="U4" i="1"/>
  <c r="V4" i="1"/>
  <c r="W4" i="1"/>
  <c r="R5" i="1"/>
  <c r="S5" i="1"/>
  <c r="T5" i="1"/>
  <c r="U5" i="1"/>
  <c r="V5" i="1"/>
  <c r="W5" i="1"/>
</calcChain>
</file>

<file path=xl/sharedStrings.xml><?xml version="1.0" encoding="utf-8"?>
<sst xmlns="http://schemas.openxmlformats.org/spreadsheetml/2006/main" count="32" uniqueCount="21">
  <si>
    <t>Totalt</t>
  </si>
  <si>
    <t>Kommunkansli</t>
  </si>
  <si>
    <t>Social omsorg</t>
  </si>
  <si>
    <t>Barn och skola</t>
  </si>
  <si>
    <t>Boende och miljö</t>
  </si>
  <si>
    <t>Kultur och fritid</t>
  </si>
  <si>
    <t>Övrigt</t>
  </si>
  <si>
    <t>Kommun</t>
  </si>
  <si>
    <t>År</t>
  </si>
  <si>
    <t>Eckerö</t>
  </si>
  <si>
    <t>Befolkning</t>
  </si>
  <si>
    <t>Brändö</t>
  </si>
  <si>
    <t>Föglö</t>
  </si>
  <si>
    <t>Jomala</t>
  </si>
  <si>
    <t>Kilowattimmar, kWh</t>
  </si>
  <si>
    <t>Kommunalt anställda</t>
  </si>
  <si>
    <t>varav heltid</t>
  </si>
  <si>
    <t>varav deltid</t>
  </si>
  <si>
    <t>Kilowattimmar per kommunalt anställda, kWh/anst.</t>
  </si>
  <si>
    <t>Kilowattimmar per invånare, kWh/1000 inv.</t>
  </si>
  <si>
    <t>Lemland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</si>
</sst>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0" xfId="0" applyNumberFormat="1"/>
    <xf numFmtId="0" fontId="1" fillId="0" borderId="2" xfId="0" applyFont="1" applyBorder="1"/>
    <xf numFmtId="0" fontId="1" fillId="0" borderId="2" xfId="0" applyFont="1" applyFill="1" applyBorder="1"/>
    <xf numFmtId="0" fontId="0" fillId="0" borderId="0" xfId="0" applyBorder="1"/>
    <xf numFmtId="3" fontId="0" fillId="0" borderId="0" xfId="0" applyNumberFormat="1" applyBorder="1"/>
    <xf numFmtId="164" fontId="0" fillId="0" borderId="0" xfId="0" applyNumberForma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Elförbrukning i kommunens organisation år 2011, kWh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565687683338741E-2"/>
          <c:y val="0.10842413077661156"/>
          <c:w val="0.89999293981710693"/>
          <c:h val="0.83147938599066884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Elförbrukning!$A$3:$A$7</c:f>
              <c:strCache>
                <c:ptCount val="5"/>
                <c:pt idx="0">
                  <c:v>Eckerö</c:v>
                </c:pt>
                <c:pt idx="1">
                  <c:v>Brändö</c:v>
                </c:pt>
                <c:pt idx="2">
                  <c:v>Föglö</c:v>
                </c:pt>
                <c:pt idx="3">
                  <c:v>Jomala</c:v>
                </c:pt>
                <c:pt idx="4">
                  <c:v>Lemland</c:v>
                </c:pt>
              </c:strCache>
            </c:strRef>
          </c:cat>
          <c:val>
            <c:numRef>
              <c:f>Elförbrukning!$I$3:$I$7</c:f>
              <c:numCache>
                <c:formatCode>#,##0.0</c:formatCode>
                <c:ptCount val="5"/>
                <c:pt idx="0">
                  <c:v>297.84599999999995</c:v>
                </c:pt>
                <c:pt idx="1">
                  <c:v>330.12200000000007</c:v>
                </c:pt>
                <c:pt idx="2">
                  <c:v>543</c:v>
                </c:pt>
                <c:pt idx="3">
                  <c:v>1939</c:v>
                </c:pt>
                <c:pt idx="4">
                  <c:v>370.774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5850880"/>
        <c:axId val="75853184"/>
      </c:barChart>
      <c:catAx>
        <c:axId val="758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853184"/>
        <c:crosses val="autoZero"/>
        <c:auto val="1"/>
        <c:lblAlgn val="ctr"/>
        <c:lblOffset val="100"/>
        <c:noMultiLvlLbl val="0"/>
      </c:catAx>
      <c:valAx>
        <c:axId val="758531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kWh</a:t>
                </a:r>
              </a:p>
            </c:rich>
          </c:tx>
          <c:layout>
            <c:manualLayout>
              <c:xMode val="edge"/>
              <c:yMode val="edge"/>
              <c:x val="2.1866548767352337E-2"/>
              <c:y val="5.7616899591087747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585088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Elförbrukning i kommunens organisation år 2011, kWh/1 000 invånare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28349705517971E-2"/>
          <c:y val="0.10842413077661156"/>
          <c:w val="0.92869641883045595"/>
          <c:h val="0.83147938599066884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Elförbrukning!$A$3:$A$7</c:f>
              <c:strCache>
                <c:ptCount val="5"/>
                <c:pt idx="0">
                  <c:v>Eckerö</c:v>
                </c:pt>
                <c:pt idx="1">
                  <c:v>Brändö</c:v>
                </c:pt>
                <c:pt idx="2">
                  <c:v>Föglö</c:v>
                </c:pt>
                <c:pt idx="3">
                  <c:v>Jomala</c:v>
                </c:pt>
                <c:pt idx="4">
                  <c:v>Lemland</c:v>
                </c:pt>
              </c:strCache>
            </c:strRef>
          </c:cat>
          <c:val>
            <c:numRef>
              <c:f>Elförbrukning!$Q$3:$Q$7</c:f>
              <c:numCache>
                <c:formatCode>#,##0.0</c:formatCode>
                <c:ptCount val="5"/>
                <c:pt idx="0">
                  <c:v>304.54601226993861</c:v>
                </c:pt>
                <c:pt idx="1">
                  <c:v>687.75416666666683</c:v>
                </c:pt>
                <c:pt idx="2">
                  <c:v>941.07452339688052</c:v>
                </c:pt>
                <c:pt idx="3">
                  <c:v>456.34266886326196</c:v>
                </c:pt>
                <c:pt idx="4">
                  <c:v>199.34086021505377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4169856"/>
        <c:axId val="84171776"/>
      </c:barChart>
      <c:catAx>
        <c:axId val="8416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171776"/>
        <c:crosses val="autoZero"/>
        <c:auto val="1"/>
        <c:lblAlgn val="ctr"/>
        <c:lblOffset val="100"/>
        <c:noMultiLvlLbl val="0"/>
      </c:catAx>
      <c:valAx>
        <c:axId val="841717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kWh/1 000 inv.</a:t>
                </a:r>
              </a:p>
            </c:rich>
          </c:tx>
          <c:layout>
            <c:manualLayout>
              <c:xMode val="edge"/>
              <c:yMode val="edge"/>
              <c:x val="2.7309237984096562E-3"/>
              <c:y val="5.7616876982480067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8416985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Elförbrukning i kommunens organisation år 2011, kWh/kommunalt anställd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0819026720020651E-2"/>
          <c:y val="0.1189228412348038"/>
          <c:w val="0.9341608579665247"/>
          <c:h val="0.82098062794451954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Elförbrukning!$A$3:$A$7</c:f>
              <c:strCache>
                <c:ptCount val="5"/>
                <c:pt idx="0">
                  <c:v>Eckerö</c:v>
                </c:pt>
                <c:pt idx="1">
                  <c:v>Brändö</c:v>
                </c:pt>
                <c:pt idx="2">
                  <c:v>Föglö</c:v>
                </c:pt>
                <c:pt idx="3">
                  <c:v>Jomala</c:v>
                </c:pt>
                <c:pt idx="4">
                  <c:v>Lemland</c:v>
                </c:pt>
              </c:strCache>
            </c:strRef>
          </c:cat>
          <c:val>
            <c:numRef>
              <c:f>Elförbrukning!$Y$3:$Y$7</c:f>
              <c:numCache>
                <c:formatCode>#,##0.0</c:formatCode>
                <c:ptCount val="5"/>
                <c:pt idx="0">
                  <c:v>4.7277142857142849</c:v>
                </c:pt>
                <c:pt idx="1">
                  <c:v>7.3360444444444459</c:v>
                </c:pt>
                <c:pt idx="2">
                  <c:v>9.362068965517242</c:v>
                </c:pt>
                <c:pt idx="3">
                  <c:v>10.954802259887005</c:v>
                </c:pt>
                <c:pt idx="4">
                  <c:v>3.0897833333333335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341888"/>
        <c:axId val="86442368"/>
      </c:barChart>
      <c:catAx>
        <c:axId val="8634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442368"/>
        <c:crosses val="autoZero"/>
        <c:auto val="1"/>
        <c:lblAlgn val="ctr"/>
        <c:lblOffset val="100"/>
        <c:noMultiLvlLbl val="0"/>
      </c:catAx>
      <c:valAx>
        <c:axId val="864423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kWh/anställd</a:t>
                </a:r>
              </a:p>
            </c:rich>
          </c:tx>
          <c:layout>
            <c:manualLayout>
              <c:xMode val="edge"/>
              <c:yMode val="edge"/>
              <c:x val="1.3648293963254593E-3"/>
              <c:y val="6.8112542417553448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86341888"/>
        <c:crosses val="autoZero"/>
        <c:crossBetween val="between"/>
        <c:majorUnit val="1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workbookViewId="0"/>
  </sheetViews>
  <sheetFormatPr defaultRowHeight="15" x14ac:dyDescent="0.25"/>
  <cols>
    <col min="1" max="1" width="9" bestFit="1" customWidth="1"/>
    <col min="2" max="2" width="5" bestFit="1" customWidth="1"/>
    <col min="3" max="3" width="10.5703125" bestFit="1" customWidth="1"/>
    <col min="4" max="4" width="1.7109375" customWidth="1"/>
    <col min="5" max="5" width="6.7109375" customWidth="1"/>
    <col min="6" max="7" width="11.7109375" customWidth="1"/>
    <col min="8" max="8" width="1.7109375" customWidth="1"/>
    <col min="9" max="9" width="8.140625" customWidth="1"/>
    <col min="10" max="10" width="14.28515625" bestFit="1" customWidth="1"/>
    <col min="11" max="11" width="13.28515625" bestFit="1" customWidth="1"/>
    <col min="12" max="12" width="13.7109375" bestFit="1" customWidth="1"/>
    <col min="13" max="13" width="16.5703125" bestFit="1" customWidth="1"/>
    <col min="14" max="14" width="15" bestFit="1" customWidth="1"/>
    <col min="15" max="15" width="6.42578125" bestFit="1" customWidth="1"/>
    <col min="16" max="16" width="1.7109375" customWidth="1"/>
    <col min="17" max="17" width="6.140625" bestFit="1" customWidth="1"/>
    <col min="18" max="18" width="14.28515625" bestFit="1" customWidth="1"/>
    <col min="19" max="19" width="13.28515625" bestFit="1" customWidth="1"/>
    <col min="20" max="20" width="13.7109375" bestFit="1" customWidth="1"/>
    <col min="21" max="21" width="16.5703125" bestFit="1" customWidth="1"/>
    <col min="22" max="22" width="15" bestFit="1" customWidth="1"/>
    <col min="23" max="23" width="6.42578125" bestFit="1" customWidth="1"/>
    <col min="24" max="24" width="1.7109375" customWidth="1"/>
    <col min="25" max="27" width="15.7109375" customWidth="1"/>
  </cols>
  <sheetData>
    <row r="1" spans="1:27" x14ac:dyDescent="0.25">
      <c r="E1" s="3" t="s">
        <v>15</v>
      </c>
      <c r="F1" s="4"/>
      <c r="G1" s="4"/>
      <c r="I1" s="3" t="s">
        <v>14</v>
      </c>
      <c r="J1" s="4"/>
      <c r="K1" s="4"/>
      <c r="L1" s="4"/>
      <c r="M1" s="4"/>
      <c r="N1" s="4"/>
      <c r="O1" s="4"/>
      <c r="Q1" s="3" t="s">
        <v>19</v>
      </c>
      <c r="R1" s="4"/>
      <c r="S1" s="4"/>
      <c r="T1" s="4"/>
      <c r="U1" s="4"/>
      <c r="V1" s="4"/>
      <c r="W1" s="4"/>
      <c r="Y1" s="3" t="s">
        <v>18</v>
      </c>
      <c r="Z1" s="4"/>
      <c r="AA1" s="4"/>
    </row>
    <row r="2" spans="1:27" s="2" customFormat="1" x14ac:dyDescent="0.25">
      <c r="A2" s="3" t="s">
        <v>7</v>
      </c>
      <c r="B2" s="3" t="s">
        <v>8</v>
      </c>
      <c r="C2" s="3" t="s">
        <v>10</v>
      </c>
      <c r="D2" s="3"/>
      <c r="E2" s="3" t="s">
        <v>0</v>
      </c>
      <c r="F2" s="3" t="s">
        <v>16</v>
      </c>
      <c r="G2" s="3" t="s">
        <v>17</v>
      </c>
      <c r="H2" s="3"/>
      <c r="I2" s="3" t="s">
        <v>0</v>
      </c>
      <c r="J2" s="3" t="s">
        <v>1</v>
      </c>
      <c r="K2" s="3" t="s">
        <v>2</v>
      </c>
      <c r="L2" s="3" t="s">
        <v>3</v>
      </c>
      <c r="M2" s="3" t="s">
        <v>4</v>
      </c>
      <c r="N2" s="3" t="s">
        <v>5</v>
      </c>
      <c r="O2" s="3" t="s">
        <v>6</v>
      </c>
      <c r="P2" s="3"/>
      <c r="Q2" s="3" t="s">
        <v>0</v>
      </c>
      <c r="R2" s="3" t="s">
        <v>1</v>
      </c>
      <c r="S2" s="3" t="s">
        <v>2</v>
      </c>
      <c r="T2" s="3" t="s">
        <v>3</v>
      </c>
      <c r="U2" s="3" t="s">
        <v>4</v>
      </c>
      <c r="V2" s="3" t="s">
        <v>5</v>
      </c>
      <c r="W2" s="3" t="s">
        <v>6</v>
      </c>
      <c r="X2" s="3"/>
      <c r="Y2" s="6" t="s">
        <v>0</v>
      </c>
      <c r="Z2" s="6" t="s">
        <v>16</v>
      </c>
      <c r="AA2" s="7" t="s">
        <v>17</v>
      </c>
    </row>
    <row r="3" spans="1:27" x14ac:dyDescent="0.25">
      <c r="A3" t="s">
        <v>9</v>
      </c>
      <c r="B3">
        <v>2011</v>
      </c>
      <c r="C3" s="5">
        <v>978</v>
      </c>
      <c r="E3" s="5">
        <v>63</v>
      </c>
      <c r="F3" s="5">
        <v>33</v>
      </c>
      <c r="G3" s="5">
        <v>30</v>
      </c>
      <c r="I3" s="1">
        <f>SUM(J3:O3)</f>
        <v>297.84599999999995</v>
      </c>
      <c r="J3" s="1">
        <v>8.0009999999999994</v>
      </c>
      <c r="K3" s="1">
        <v>148.85</v>
      </c>
      <c r="L3" s="1">
        <v>124.179</v>
      </c>
      <c r="M3" s="1">
        <v>0</v>
      </c>
      <c r="N3" s="1">
        <v>3.1539999999999999</v>
      </c>
      <c r="O3" s="1">
        <v>13.662000000000001</v>
      </c>
      <c r="Q3" s="1">
        <f>I3/$C3*1000</f>
        <v>304.54601226993861</v>
      </c>
      <c r="R3" s="1">
        <f t="shared" ref="R3:W5" si="0">J3/$C3*1000</f>
        <v>8.1809815950920246</v>
      </c>
      <c r="S3" s="1">
        <f t="shared" si="0"/>
        <v>152.19836400817996</v>
      </c>
      <c r="T3" s="1">
        <f t="shared" si="0"/>
        <v>126.97239263803681</v>
      </c>
      <c r="U3" s="1">
        <f t="shared" si="0"/>
        <v>0</v>
      </c>
      <c r="V3" s="1">
        <f t="shared" si="0"/>
        <v>3.2249488752556235</v>
      </c>
      <c r="W3" s="1">
        <f t="shared" si="0"/>
        <v>13.969325153374236</v>
      </c>
      <c r="Y3" s="1">
        <f>$I3/E3</f>
        <v>4.7277142857142849</v>
      </c>
      <c r="Z3" s="1">
        <f t="shared" ref="Z3:AA3" si="1">$I3/F3</f>
        <v>9.0256363636363623</v>
      </c>
      <c r="AA3" s="1">
        <f t="shared" si="1"/>
        <v>9.9281999999999986</v>
      </c>
    </row>
    <row r="4" spans="1:27" x14ac:dyDescent="0.25">
      <c r="A4" t="s">
        <v>11</v>
      </c>
      <c r="B4">
        <v>2011</v>
      </c>
      <c r="C4" s="5">
        <v>480</v>
      </c>
      <c r="E4" s="5">
        <v>45</v>
      </c>
      <c r="F4" s="5">
        <v>14</v>
      </c>
      <c r="G4" s="5">
        <v>31</v>
      </c>
      <c r="I4" s="1">
        <f t="shared" ref="I4:I5" si="2">SUM(J4:O4)</f>
        <v>330.12200000000007</v>
      </c>
      <c r="J4" s="1">
        <v>12.66</v>
      </c>
      <c r="K4" s="1">
        <v>89.828000000000003</v>
      </c>
      <c r="L4" s="1">
        <v>188.09200000000001</v>
      </c>
      <c r="M4" s="1">
        <v>39.542000000000002</v>
      </c>
      <c r="N4" s="1">
        <v>0</v>
      </c>
      <c r="O4" s="1">
        <v>0</v>
      </c>
      <c r="Q4" s="1">
        <f>I4/$C4*1000</f>
        <v>687.75416666666683</v>
      </c>
      <c r="R4" s="1">
        <f t="shared" si="0"/>
        <v>26.375</v>
      </c>
      <c r="S4" s="1">
        <f t="shared" si="0"/>
        <v>187.14166666666668</v>
      </c>
      <c r="T4" s="1">
        <f t="shared" si="0"/>
        <v>391.85833333333335</v>
      </c>
      <c r="U4" s="1">
        <f t="shared" si="0"/>
        <v>82.379166666666663</v>
      </c>
      <c r="V4" s="1">
        <f t="shared" si="0"/>
        <v>0</v>
      </c>
      <c r="W4" s="1">
        <f t="shared" si="0"/>
        <v>0</v>
      </c>
      <c r="Y4" s="1">
        <f t="shared" ref="Y4:Y6" si="3">$I4/E4</f>
        <v>7.3360444444444459</v>
      </c>
      <c r="Z4" s="1">
        <f t="shared" ref="Z4:Z6" si="4">$I4/F4</f>
        <v>23.580142857142864</v>
      </c>
      <c r="AA4" s="1">
        <f t="shared" ref="AA4:AA6" si="5">$I4/G4</f>
        <v>10.64909677419355</v>
      </c>
    </row>
    <row r="5" spans="1:27" x14ac:dyDescent="0.25">
      <c r="A5" t="s">
        <v>12</v>
      </c>
      <c r="B5">
        <v>2011</v>
      </c>
      <c r="C5" s="5">
        <v>577</v>
      </c>
      <c r="E5" s="5">
        <v>58</v>
      </c>
      <c r="F5" s="5">
        <v>37</v>
      </c>
      <c r="G5" s="5">
        <v>21</v>
      </c>
      <c r="I5" s="1">
        <f t="shared" si="2"/>
        <v>543</v>
      </c>
      <c r="J5" s="1">
        <v>113</v>
      </c>
      <c r="K5" s="1">
        <v>66</v>
      </c>
      <c r="L5" s="1">
        <v>78</v>
      </c>
      <c r="M5" s="1">
        <v>236</v>
      </c>
      <c r="N5" s="1">
        <v>50</v>
      </c>
      <c r="O5" s="1">
        <v>0</v>
      </c>
      <c r="Q5" s="1">
        <f>I5/$C5*1000</f>
        <v>941.07452339688052</v>
      </c>
      <c r="R5" s="1">
        <f t="shared" si="0"/>
        <v>195.84055459272099</v>
      </c>
      <c r="S5" s="1">
        <f t="shared" si="0"/>
        <v>114.38474870017332</v>
      </c>
      <c r="T5" s="1">
        <f t="shared" si="0"/>
        <v>135.18197573656846</v>
      </c>
      <c r="U5" s="1">
        <f t="shared" si="0"/>
        <v>409.0121317157712</v>
      </c>
      <c r="V5" s="1">
        <f t="shared" si="0"/>
        <v>86.655112651646448</v>
      </c>
      <c r="W5" s="1">
        <f t="shared" si="0"/>
        <v>0</v>
      </c>
      <c r="Y5" s="1">
        <f t="shared" si="3"/>
        <v>9.362068965517242</v>
      </c>
      <c r="Z5" s="1">
        <f t="shared" si="4"/>
        <v>14.675675675675675</v>
      </c>
      <c r="AA5" s="1">
        <f t="shared" si="5"/>
        <v>25.857142857142858</v>
      </c>
    </row>
    <row r="6" spans="1:27" s="8" customFormat="1" x14ac:dyDescent="0.25">
      <c r="A6" s="8" t="s">
        <v>13</v>
      </c>
      <c r="B6" s="8">
        <v>2011</v>
      </c>
      <c r="C6" s="9">
        <v>4249</v>
      </c>
      <c r="E6" s="9">
        <v>177</v>
      </c>
      <c r="F6" s="9">
        <v>122</v>
      </c>
      <c r="G6" s="9">
        <v>55</v>
      </c>
      <c r="I6" s="10">
        <v>1939</v>
      </c>
      <c r="J6" s="10">
        <v>101</v>
      </c>
      <c r="K6" s="10">
        <v>247</v>
      </c>
      <c r="L6" s="10">
        <v>757</v>
      </c>
      <c r="M6" s="10">
        <v>553</v>
      </c>
      <c r="N6" s="10">
        <v>280</v>
      </c>
      <c r="O6" s="10">
        <v>0</v>
      </c>
      <c r="Q6" s="10">
        <f>I6/$C6*1000</f>
        <v>456.34266886326196</v>
      </c>
      <c r="R6" s="10">
        <f t="shared" ref="R6" si="6">J6/$C6*1000</f>
        <v>23.77029889385738</v>
      </c>
      <c r="S6" s="10">
        <f t="shared" ref="S6" si="7">K6/$C6*1000</f>
        <v>58.131325017651214</v>
      </c>
      <c r="T6" s="10">
        <f t="shared" ref="T6" si="8">L6/$C6*1000</f>
        <v>178.15956695693106</v>
      </c>
      <c r="U6" s="10">
        <f t="shared" ref="U6" si="9">M6/$C6*1000</f>
        <v>130.14827018121912</v>
      </c>
      <c r="V6" s="10">
        <f t="shared" ref="V6" si="10">N6/$C6*1000</f>
        <v>65.897858319604609</v>
      </c>
      <c r="W6" s="10">
        <f t="shared" ref="W6" si="11">O6/$C6*1000</f>
        <v>0</v>
      </c>
      <c r="Y6" s="10">
        <f t="shared" si="3"/>
        <v>10.954802259887005</v>
      </c>
      <c r="Z6" s="10">
        <f t="shared" si="4"/>
        <v>15.89344262295082</v>
      </c>
      <c r="AA6" s="10">
        <f t="shared" si="5"/>
        <v>35.254545454545458</v>
      </c>
    </row>
    <row r="7" spans="1:27" s="8" customFormat="1" x14ac:dyDescent="0.25">
      <c r="A7" s="8" t="s">
        <v>20</v>
      </c>
      <c r="B7" s="8">
        <v>2011</v>
      </c>
      <c r="C7" s="9">
        <v>1860</v>
      </c>
      <c r="E7" s="9">
        <v>120</v>
      </c>
      <c r="F7" s="9">
        <v>98</v>
      </c>
      <c r="G7" s="9">
        <v>22</v>
      </c>
      <c r="I7" s="10">
        <v>370.774</v>
      </c>
      <c r="J7" s="10">
        <v>35.43</v>
      </c>
      <c r="K7" s="10">
        <v>102.44</v>
      </c>
      <c r="L7" s="10">
        <v>200.00399999999999</v>
      </c>
      <c r="M7" s="10">
        <v>4.5999999999999996</v>
      </c>
      <c r="N7" s="10">
        <v>10.88</v>
      </c>
      <c r="O7" s="10">
        <v>17.420000000000002</v>
      </c>
      <c r="Q7" s="10">
        <f>I7/$C7*1000</f>
        <v>199.34086021505377</v>
      </c>
      <c r="R7" s="10">
        <f t="shared" ref="R7" si="12">J7/$C7*1000</f>
        <v>19.048387096774192</v>
      </c>
      <c r="S7" s="10">
        <f t="shared" ref="S7" si="13">K7/$C7*1000</f>
        <v>55.075268817204304</v>
      </c>
      <c r="T7" s="10">
        <f t="shared" ref="T7" si="14">L7/$C7*1000</f>
        <v>107.5290322580645</v>
      </c>
      <c r="U7" s="10">
        <f t="shared" ref="U7" si="15">M7/$C7*1000</f>
        <v>2.4731182795698921</v>
      </c>
      <c r="V7" s="10">
        <f t="shared" ref="V7" si="16">N7/$C7*1000</f>
        <v>5.849462365591398</v>
      </c>
      <c r="W7" s="10">
        <f t="shared" ref="W7" si="17">O7/$C7*1000</f>
        <v>9.3655913978494638</v>
      </c>
      <c r="Y7" s="10">
        <f t="shared" ref="Y7" si="18">$I7/E7</f>
        <v>3.0897833333333335</v>
      </c>
      <c r="Z7" s="10">
        <f t="shared" ref="Z7" si="19">$I7/F7</f>
        <v>3.7834081632653063</v>
      </c>
      <c r="AA7" s="10">
        <f t="shared" ref="AA7" si="20">$I7/G7</f>
        <v>16.853363636363635</v>
      </c>
    </row>
    <row r="8" spans="1:27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Y9" s="1"/>
      <c r="Z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3</vt:i4>
      </vt:variant>
    </vt:vector>
  </HeadingPairs>
  <TitlesOfParts>
    <vt:vector size="4" baseType="lpstr">
      <vt:lpstr>Elförbrukning</vt:lpstr>
      <vt:lpstr>Diagram1</vt:lpstr>
      <vt:lpstr>Diagram1a</vt:lpstr>
      <vt:lpstr>Diagram1b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ÅSUB/JoKa</cp:lastModifiedBy>
  <dcterms:created xsi:type="dcterms:W3CDTF">2012-04-20T11:32:41Z</dcterms:created>
  <dcterms:modified xsi:type="dcterms:W3CDTF">2013-12-12T11:13:06Z</dcterms:modified>
</cp:coreProperties>
</file>