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7400" windowHeight="12120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H5" i="1" l="1"/>
  <c r="I5" i="1"/>
  <c r="H14" i="1"/>
  <c r="H15" i="1"/>
  <c r="H16" i="1"/>
  <c r="H11" i="1"/>
  <c r="H12" i="1"/>
  <c r="H13" i="1"/>
  <c r="H8" i="1"/>
  <c r="H9" i="1"/>
  <c r="H10" i="1"/>
  <c r="H6" i="1"/>
  <c r="H7" i="1"/>
  <c r="I14" i="1" l="1"/>
  <c r="I15" i="1"/>
  <c r="I16" i="1"/>
  <c r="I11" i="1"/>
  <c r="I12" i="1"/>
  <c r="I13" i="1"/>
  <c r="I8" i="1"/>
  <c r="I9" i="1"/>
  <c r="I10" i="1"/>
  <c r="I6" i="1"/>
  <c r="I7" i="1"/>
  <c r="B16" i="1" l="1"/>
  <c r="B15" i="1"/>
  <c r="B14" i="1"/>
  <c r="E16" i="1"/>
  <c r="E15" i="1"/>
  <c r="E14" i="1"/>
  <c r="B5" i="1"/>
  <c r="C7" i="1" s="1"/>
  <c r="E5" i="1"/>
  <c r="F13" i="1" s="1"/>
  <c r="C10" i="1"/>
  <c r="C13" i="1"/>
  <c r="C14" i="1"/>
  <c r="F10" i="1" l="1"/>
  <c r="F9" i="1"/>
  <c r="F11" i="1"/>
  <c r="F15" i="1"/>
  <c r="F6" i="1"/>
  <c r="F14" i="1"/>
  <c r="F12" i="1"/>
  <c r="F7" i="1"/>
  <c r="F8" i="1"/>
  <c r="F16" i="1"/>
  <c r="C11" i="1"/>
  <c r="C15" i="1"/>
  <c r="C8" i="1"/>
  <c r="C6" i="1"/>
  <c r="C12" i="1"/>
  <c r="C16" i="1"/>
  <c r="C9" i="1"/>
  <c r="F5" i="1" l="1"/>
  <c r="C5" i="1"/>
</calcChain>
</file>

<file path=xl/sharedStrings.xml><?xml version="1.0" encoding="utf-8"?>
<sst xmlns="http://schemas.openxmlformats.org/spreadsheetml/2006/main" count="24" uniqueCount="20">
  <si>
    <t>Totalt</t>
  </si>
  <si>
    <t>Ålder</t>
  </si>
  <si>
    <t>Ålands statistik- och utredningsbyrå</t>
  </si>
  <si>
    <t>0-6</t>
  </si>
  <si>
    <t>30-49</t>
  </si>
  <si>
    <t>50-64</t>
  </si>
  <si>
    <t>65-74</t>
  </si>
  <si>
    <t>75-84</t>
  </si>
  <si>
    <t>85+</t>
  </si>
  <si>
    <t>65+</t>
  </si>
  <si>
    <t>Antal</t>
  </si>
  <si>
    <t>Procent</t>
  </si>
  <si>
    <t>0-17</t>
  </si>
  <si>
    <t>18-64</t>
  </si>
  <si>
    <t>7-17</t>
  </si>
  <si>
    <t>18-29</t>
  </si>
  <si>
    <t>Källa: ÅSUB Befolkning, Befolkningsregistercentralen</t>
  </si>
  <si>
    <t>Befolkning efter ålder 31.12.2014 och 31.12.2015</t>
  </si>
  <si>
    <t>Förändring 2014-2015</t>
  </si>
  <si>
    <t>Senast uppdaterad 5.4.2016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</si>
</sst>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4" fontId="1" fillId="0" borderId="0" xfId="0" applyNumberFormat="1" applyFont="1"/>
    <xf numFmtId="0" fontId="4" fillId="0" borderId="0" xfId="0" applyFont="1" applyBorder="1" applyAlignment="1"/>
    <xf numFmtId="3" fontId="4" fillId="0" borderId="0" xfId="0" applyNumberFormat="1" applyFont="1" applyBorder="1"/>
    <xf numFmtId="165" fontId="4" fillId="0" borderId="0" xfId="0" applyNumberFormat="1" applyFont="1" applyBorder="1"/>
    <xf numFmtId="3" fontId="4" fillId="0" borderId="0" xfId="0" applyNumberFormat="1" applyFont="1" applyBorder="1" applyAlignment="1"/>
    <xf numFmtId="3" fontId="1" fillId="0" borderId="0" xfId="0" applyNumberFormat="1" applyFont="1"/>
    <xf numFmtId="165" fontId="1" fillId="0" borderId="0" xfId="0" applyNumberFormat="1" applyFont="1"/>
    <xf numFmtId="0" fontId="1" fillId="0" borderId="0" xfId="0" applyFont="1" applyBorder="1" applyAlignment="1"/>
    <xf numFmtId="3" fontId="1" fillId="0" borderId="0" xfId="0" applyNumberFormat="1" applyFont="1" applyBorder="1" applyAlignment="1"/>
    <xf numFmtId="165" fontId="1" fillId="0" borderId="0" xfId="0" applyNumberFormat="1" applyFont="1" applyBorder="1" applyAlignment="1"/>
    <xf numFmtId="49" fontId="1" fillId="0" borderId="0" xfId="0" applyNumberFormat="1" applyFont="1" applyBorder="1" applyAlignment="1"/>
    <xf numFmtId="16" fontId="1" fillId="0" borderId="0" xfId="0" applyNumberFormat="1" applyFont="1" applyBorder="1" applyAlignment="1"/>
    <xf numFmtId="0" fontId="1" fillId="0" borderId="3" xfId="0" applyFont="1" applyBorder="1" applyAlignment="1"/>
    <xf numFmtId="3" fontId="1" fillId="0" borderId="3" xfId="0" applyNumberFormat="1" applyFont="1" applyBorder="1" applyAlignment="1"/>
    <xf numFmtId="164" fontId="1" fillId="0" borderId="3" xfId="0" applyNumberFormat="1" applyFont="1" applyBorder="1"/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Fill="1"/>
    <xf numFmtId="3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3" fontId="3" fillId="0" borderId="0" xfId="0" applyNumberFormat="1" applyFont="1"/>
    <xf numFmtId="0" fontId="1" fillId="0" borderId="4" xfId="0" applyFont="1" applyBorder="1" applyAlignment="1">
      <alignment horizontal="center"/>
    </xf>
    <xf numFmtId="164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en-US" sz="1000" b="1"/>
              <a:t>Folkmängdsförändring efter åldersgrupp 2015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Blad1!$A$6:$A$13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Blad1!$H$6:$H$13</c:f>
              <c:numCache>
                <c:formatCode>#,##0</c:formatCode>
                <c:ptCount val="8"/>
                <c:pt idx="0">
                  <c:v>-25</c:v>
                </c:pt>
                <c:pt idx="1">
                  <c:v>0</c:v>
                </c:pt>
                <c:pt idx="2">
                  <c:v>-27</c:v>
                </c:pt>
                <c:pt idx="3">
                  <c:v>-79</c:v>
                </c:pt>
                <c:pt idx="4">
                  <c:v>74</c:v>
                </c:pt>
                <c:pt idx="5">
                  <c:v>82</c:v>
                </c:pt>
                <c:pt idx="6">
                  <c:v>69</c:v>
                </c:pt>
                <c:pt idx="7">
                  <c:v>-27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05453568"/>
        <c:axId val="192028672"/>
      </c:barChart>
      <c:catAx>
        <c:axId val="20545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92028672"/>
        <c:crosses val="autoZero"/>
        <c:auto val="1"/>
        <c:lblAlgn val="ctr"/>
        <c:lblOffset val="100"/>
        <c:noMultiLvlLbl val="0"/>
      </c:catAx>
      <c:valAx>
        <c:axId val="192028672"/>
        <c:scaling>
          <c:orientation val="minMax"/>
          <c:max val="100"/>
          <c:min val="-1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0545356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8</xdr:col>
      <xdr:colOff>742950</xdr:colOff>
      <xdr:row>32</xdr:row>
      <xdr:rowOff>38100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showGridLines="0" tabSelected="1" workbookViewId="0">
      <selection activeCell="L41" sqref="L41"/>
    </sheetView>
  </sheetViews>
  <sheetFormatPr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16384" width="9.140625" style="1"/>
  </cols>
  <sheetData>
    <row r="1" spans="1:32" x14ac:dyDescent="0.2">
      <c r="A1" s="1" t="s">
        <v>2</v>
      </c>
    </row>
    <row r="2" spans="1:32" s="3" customFormat="1" ht="28.5" customHeight="1" thickBot="1" x14ac:dyDescent="0.25">
      <c r="A2" s="2" t="s">
        <v>17</v>
      </c>
    </row>
    <row r="3" spans="1:32" ht="12" customHeight="1" x14ac:dyDescent="0.2">
      <c r="A3" s="4" t="s">
        <v>1</v>
      </c>
      <c r="B3" s="30">
        <v>2014</v>
      </c>
      <c r="C3" s="30"/>
      <c r="D3" s="5"/>
      <c r="E3" s="30">
        <v>2015</v>
      </c>
      <c r="F3" s="30"/>
      <c r="G3" s="6"/>
      <c r="H3" s="30" t="s">
        <v>18</v>
      </c>
      <c r="I3" s="30"/>
      <c r="K3" s="3"/>
      <c r="L3" s="3"/>
      <c r="M3" s="3"/>
      <c r="N3" s="3"/>
    </row>
    <row r="4" spans="1:32" ht="12" customHeight="1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N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0</v>
      </c>
      <c r="B5" s="11">
        <f>SUM(B6:B13)</f>
        <v>28916</v>
      </c>
      <c r="C5" s="12">
        <f>SUM(C6:C13)</f>
        <v>100</v>
      </c>
      <c r="D5" s="13"/>
      <c r="E5" s="11">
        <f>SUM(E6:E13)</f>
        <v>28983</v>
      </c>
      <c r="F5" s="12">
        <f>SUM(F6:F13)</f>
        <v>100.00000000000001</v>
      </c>
      <c r="G5" s="11"/>
      <c r="H5" s="33">
        <f>IF(E5-B5=0,"-",E5-B5)</f>
        <v>67</v>
      </c>
      <c r="I5" s="34">
        <f>IF(H5="-","-",(H5/B5*100))</f>
        <v>0.23170563010098216</v>
      </c>
      <c r="K5" s="3"/>
      <c r="L5" s="3"/>
      <c r="M5" s="3"/>
      <c r="N5" s="3"/>
      <c r="O5" s="9"/>
      <c r="P5" s="9"/>
      <c r="Q5" s="14"/>
      <c r="R5" s="9"/>
      <c r="S5" s="9"/>
      <c r="T5" s="15"/>
      <c r="U5" s="15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ht="12" customHeight="1" x14ac:dyDescent="0.2">
      <c r="A6" s="16" t="s">
        <v>3</v>
      </c>
      <c r="B6" s="14">
        <v>2142</v>
      </c>
      <c r="C6" s="18">
        <f>B6/B$5*100</f>
        <v>7.4076635772582655</v>
      </c>
      <c r="D6" s="17"/>
      <c r="E6" s="29">
        <v>2117</v>
      </c>
      <c r="F6" s="18">
        <f>E6/E$5*100</f>
        <v>7.3042818203774633</v>
      </c>
      <c r="G6" s="17"/>
      <c r="H6" s="27">
        <f>IF(E6-B6=0,"-",E6-B6)</f>
        <v>-25</v>
      </c>
      <c r="I6" s="28">
        <f>IF(H6="-","-",(H6/B6*100))</f>
        <v>-1.1671335200746966</v>
      </c>
      <c r="K6" s="3"/>
      <c r="L6" s="3"/>
      <c r="M6" s="3"/>
      <c r="N6" s="3"/>
      <c r="O6" s="9"/>
      <c r="P6" s="9"/>
      <c r="Q6" s="14"/>
      <c r="R6" s="9"/>
      <c r="S6" s="9"/>
      <c r="T6" s="15"/>
      <c r="U6" s="15"/>
      <c r="W6" s="14"/>
      <c r="X6" s="14"/>
      <c r="Y6" s="14"/>
      <c r="Z6" s="14"/>
      <c r="AA6" s="14"/>
      <c r="AB6" s="14"/>
      <c r="AC6" s="14"/>
      <c r="AD6" s="14"/>
    </row>
    <row r="7" spans="1:32" ht="12" customHeight="1" x14ac:dyDescent="0.2">
      <c r="A7" s="19" t="s">
        <v>14</v>
      </c>
      <c r="B7" s="17">
        <v>3566</v>
      </c>
      <c r="C7" s="18">
        <f t="shared" ref="C7:C16" si="0">B7/B$5*100</f>
        <v>12.332272790150782</v>
      </c>
      <c r="D7" s="17"/>
      <c r="E7" s="17">
        <v>3566</v>
      </c>
      <c r="F7" s="18">
        <f t="shared" ref="F7:F16" si="1">E7/E$5*100</f>
        <v>12.30376427560984</v>
      </c>
      <c r="G7" s="17"/>
      <c r="H7" s="27" t="str">
        <f>IF(E7-B7=0,"-",E7-B7)</f>
        <v>-</v>
      </c>
      <c r="I7" s="28" t="str">
        <f>IF(H7="-","-",(H7/B7*100))</f>
        <v>-</v>
      </c>
      <c r="J7" s="9"/>
      <c r="K7" s="3"/>
      <c r="L7" s="3"/>
      <c r="M7" s="3"/>
      <c r="N7" s="3"/>
      <c r="O7" s="9"/>
      <c r="P7" s="9"/>
      <c r="Q7" s="14"/>
      <c r="R7" s="9"/>
      <c r="S7" s="9"/>
      <c r="T7" s="15"/>
      <c r="U7" s="15"/>
      <c r="W7" s="14"/>
      <c r="X7" s="14"/>
      <c r="Y7" s="14"/>
      <c r="Z7" s="14"/>
      <c r="AA7" s="14"/>
      <c r="AB7" s="14"/>
      <c r="AC7" s="14"/>
      <c r="AD7" s="14"/>
    </row>
    <row r="8" spans="1:32" ht="12" customHeight="1" x14ac:dyDescent="0.2">
      <c r="A8" s="20" t="s">
        <v>15</v>
      </c>
      <c r="B8" s="17">
        <v>3818</v>
      </c>
      <c r="C8" s="18">
        <f t="shared" si="0"/>
        <v>13.203762622769402</v>
      </c>
      <c r="D8" s="17"/>
      <c r="E8" s="17">
        <v>3791</v>
      </c>
      <c r="F8" s="18">
        <f t="shared" si="1"/>
        <v>13.080081427043439</v>
      </c>
      <c r="G8" s="17"/>
      <c r="H8" s="27">
        <f t="shared" ref="H8:H16" si="2">IF(E8-B8=0,"-",E8-B8)</f>
        <v>-27</v>
      </c>
      <c r="I8" s="28">
        <f t="shared" ref="I8:I10" si="3">IF(H8="-","-",(H8/B8*100))</f>
        <v>-0.70717653221581989</v>
      </c>
      <c r="K8" s="3"/>
      <c r="L8" s="3"/>
      <c r="M8" s="3"/>
      <c r="N8" s="3"/>
      <c r="O8" s="9"/>
      <c r="P8" s="9"/>
      <c r="Q8" s="14"/>
      <c r="R8" s="9"/>
      <c r="S8" s="9"/>
      <c r="T8" s="15"/>
      <c r="U8" s="15"/>
      <c r="W8" s="14"/>
      <c r="X8" s="14"/>
      <c r="Y8" s="14"/>
      <c r="Z8" s="14"/>
      <c r="AA8" s="14"/>
      <c r="AB8" s="14"/>
      <c r="AC8" s="14"/>
      <c r="AD8" s="14"/>
    </row>
    <row r="9" spans="1:32" ht="12" customHeight="1" x14ac:dyDescent="0.2">
      <c r="A9" s="16" t="s">
        <v>4</v>
      </c>
      <c r="B9" s="14">
        <v>7545</v>
      </c>
      <c r="C9" s="18">
        <f t="shared" si="0"/>
        <v>26.092820583759856</v>
      </c>
      <c r="D9" s="17"/>
      <c r="E9" s="14">
        <v>7466</v>
      </c>
      <c r="F9" s="18">
        <f t="shared" si="1"/>
        <v>25.759928233792223</v>
      </c>
      <c r="G9" s="17"/>
      <c r="H9" s="27">
        <f t="shared" si="2"/>
        <v>-79</v>
      </c>
      <c r="I9" s="28">
        <f t="shared" si="3"/>
        <v>-1.0470510271703115</v>
      </c>
      <c r="J9" s="9"/>
      <c r="K9" s="3"/>
      <c r="L9" s="3"/>
      <c r="M9" s="3"/>
      <c r="N9" s="3"/>
      <c r="O9" s="9"/>
      <c r="P9" s="9"/>
      <c r="Q9" s="14"/>
      <c r="R9" s="9"/>
      <c r="S9" s="9"/>
      <c r="T9" s="15"/>
      <c r="U9" s="15"/>
      <c r="W9" s="14"/>
      <c r="X9" s="14"/>
      <c r="Y9" s="14"/>
      <c r="Z9" s="14"/>
      <c r="AA9" s="14"/>
      <c r="AB9" s="14"/>
      <c r="AC9" s="14"/>
      <c r="AD9" s="14"/>
    </row>
    <row r="10" spans="1:32" ht="12" customHeight="1" x14ac:dyDescent="0.2">
      <c r="A10" s="16" t="s">
        <v>5</v>
      </c>
      <c r="B10" s="14">
        <v>5946</v>
      </c>
      <c r="C10" s="18">
        <f t="shared" si="0"/>
        <v>20.563010098215521</v>
      </c>
      <c r="D10" s="17"/>
      <c r="E10" s="14">
        <v>6020</v>
      </c>
      <c r="F10" s="18">
        <f t="shared" si="1"/>
        <v>20.770796673912294</v>
      </c>
      <c r="G10" s="17"/>
      <c r="H10" s="27">
        <f t="shared" si="2"/>
        <v>74</v>
      </c>
      <c r="I10" s="28">
        <f t="shared" si="3"/>
        <v>1.2445341405987218</v>
      </c>
      <c r="J10" s="9"/>
      <c r="K10" s="3"/>
      <c r="L10" s="3"/>
      <c r="M10" s="3"/>
      <c r="N10" s="3"/>
      <c r="O10" s="9"/>
      <c r="P10" s="9"/>
      <c r="Q10" s="14"/>
      <c r="R10" s="9"/>
      <c r="S10" s="9"/>
      <c r="T10" s="15"/>
      <c r="U10" s="15"/>
      <c r="W10" s="14"/>
      <c r="X10" s="14"/>
      <c r="Y10" s="14"/>
      <c r="Z10" s="14"/>
      <c r="AA10" s="14"/>
      <c r="AB10" s="14"/>
      <c r="AC10" s="14"/>
      <c r="AD10" s="14"/>
    </row>
    <row r="11" spans="1:32" ht="17.25" customHeight="1" x14ac:dyDescent="0.2">
      <c r="A11" s="16" t="s">
        <v>6</v>
      </c>
      <c r="B11" s="14">
        <v>3417</v>
      </c>
      <c r="C11" s="18">
        <f t="shared" si="0"/>
        <v>11.816987135150089</v>
      </c>
      <c r="D11" s="17"/>
      <c r="E11" s="14">
        <v>3499</v>
      </c>
      <c r="F11" s="18">
        <f t="shared" si="1"/>
        <v>12.07259427940517</v>
      </c>
      <c r="G11" s="17"/>
      <c r="H11" s="27">
        <f>IF(E11-B11=0,"-",E11-B11)</f>
        <v>82</v>
      </c>
      <c r="I11" s="28">
        <f>IF(H11="-","-",(H11/B11*100))</f>
        <v>2.399765876499854</v>
      </c>
      <c r="K11" s="3"/>
      <c r="L11" s="3"/>
      <c r="M11" s="3"/>
      <c r="N11" s="3"/>
      <c r="O11" s="9"/>
      <c r="P11" s="9"/>
      <c r="Q11" s="14"/>
      <c r="R11" s="9"/>
      <c r="S11" s="9"/>
      <c r="T11" s="15"/>
      <c r="U11" s="15"/>
      <c r="W11" s="14"/>
      <c r="X11" s="14"/>
      <c r="Y11" s="14"/>
      <c r="Z11" s="14"/>
      <c r="AA11" s="14"/>
      <c r="AB11" s="14"/>
      <c r="AC11" s="14"/>
      <c r="AD11" s="14"/>
    </row>
    <row r="12" spans="1:32" ht="12" customHeight="1" x14ac:dyDescent="0.2">
      <c r="A12" s="16" t="s">
        <v>7</v>
      </c>
      <c r="B12" s="14">
        <v>1705</v>
      </c>
      <c r="C12" s="18">
        <f t="shared" si="0"/>
        <v>5.8963895421220087</v>
      </c>
      <c r="D12" s="17"/>
      <c r="E12" s="14">
        <v>1774</v>
      </c>
      <c r="F12" s="18">
        <f t="shared" si="1"/>
        <v>6.1208294517475759</v>
      </c>
      <c r="G12" s="17"/>
      <c r="H12" s="27">
        <f t="shared" si="2"/>
        <v>69</v>
      </c>
      <c r="I12" s="28">
        <f>IF(H12="-","-",(H12/B12*100))</f>
        <v>4.0469208211143695</v>
      </c>
      <c r="K12" s="3"/>
      <c r="L12" s="3"/>
      <c r="M12" s="3"/>
      <c r="N12" s="3"/>
      <c r="O12" s="9"/>
      <c r="P12" s="9"/>
      <c r="Q12" s="14"/>
      <c r="R12" s="9"/>
      <c r="S12" s="9"/>
      <c r="T12" s="15"/>
      <c r="U12" s="15"/>
      <c r="W12" s="14"/>
      <c r="X12" s="14"/>
      <c r="Y12" s="14"/>
      <c r="Z12" s="14"/>
      <c r="AA12" s="14"/>
      <c r="AB12" s="14"/>
      <c r="AC12" s="14"/>
      <c r="AD12" s="14"/>
    </row>
    <row r="13" spans="1:32" ht="12" customHeight="1" x14ac:dyDescent="0.2">
      <c r="A13" s="16" t="s">
        <v>8</v>
      </c>
      <c r="B13" s="14">
        <v>777</v>
      </c>
      <c r="C13" s="18">
        <f t="shared" si="0"/>
        <v>2.6870936505740768</v>
      </c>
      <c r="D13" s="17"/>
      <c r="E13" s="14">
        <v>750</v>
      </c>
      <c r="F13" s="18">
        <f t="shared" si="1"/>
        <v>2.5877238381119967</v>
      </c>
      <c r="G13" s="17"/>
      <c r="H13" s="27">
        <f t="shared" si="2"/>
        <v>-27</v>
      </c>
      <c r="I13" s="28">
        <f t="shared" ref="I13" si="4">IF(H13="-","-",(H13/B13*100))</f>
        <v>-3.4749034749034751</v>
      </c>
      <c r="K13" s="3"/>
      <c r="L13" s="3"/>
      <c r="M13" s="3"/>
      <c r="N13" s="3"/>
      <c r="O13" s="9"/>
      <c r="P13" s="9"/>
      <c r="Q13" s="14"/>
      <c r="R13" s="9"/>
      <c r="S13" s="9"/>
      <c r="T13" s="15"/>
      <c r="U13" s="15"/>
      <c r="W13" s="14"/>
      <c r="X13" s="14"/>
      <c r="Y13" s="14"/>
      <c r="Z13" s="14"/>
      <c r="AA13" s="14"/>
      <c r="AB13" s="14"/>
      <c r="AC13" s="14"/>
      <c r="AD13" s="14"/>
    </row>
    <row r="14" spans="1:32" ht="17.25" customHeight="1" x14ac:dyDescent="0.2">
      <c r="A14" s="16" t="s">
        <v>12</v>
      </c>
      <c r="B14" s="17">
        <f>SUM(B6:B7)</f>
        <v>5708</v>
      </c>
      <c r="C14" s="18">
        <f t="shared" si="0"/>
        <v>19.739936367409047</v>
      </c>
      <c r="D14" s="17"/>
      <c r="E14" s="17">
        <f>SUM(E6:E7)</f>
        <v>5683</v>
      </c>
      <c r="F14" s="18">
        <f t="shared" si="1"/>
        <v>19.608046095987302</v>
      </c>
      <c r="G14" s="17"/>
      <c r="H14" s="27">
        <f>IF(E14-B14=0,"-",E14-B14)</f>
        <v>-25</v>
      </c>
      <c r="I14" s="28">
        <f>IF(H14="-","-",(H14/B14*100))</f>
        <v>-0.43798177995795373</v>
      </c>
      <c r="K14" s="3"/>
      <c r="L14" s="3"/>
      <c r="M14" s="3"/>
      <c r="N14" s="3"/>
      <c r="O14" s="9"/>
      <c r="P14" s="9"/>
      <c r="Q14" s="14"/>
      <c r="R14" s="9"/>
      <c r="S14" s="9"/>
      <c r="T14" s="15"/>
      <c r="U14" s="15"/>
      <c r="W14" s="14"/>
      <c r="X14" s="14"/>
      <c r="Y14" s="14"/>
      <c r="Z14" s="14"/>
      <c r="AA14" s="14"/>
      <c r="AB14" s="14"/>
      <c r="AC14" s="14"/>
      <c r="AD14" s="14"/>
    </row>
    <row r="15" spans="1:32" ht="12" customHeight="1" x14ac:dyDescent="0.2">
      <c r="A15" s="16" t="s">
        <v>13</v>
      </c>
      <c r="B15" s="17">
        <f>SUM(B8:B10)</f>
        <v>17309</v>
      </c>
      <c r="C15" s="18">
        <f t="shared" si="0"/>
        <v>59.859593304744777</v>
      </c>
      <c r="D15" s="17"/>
      <c r="E15" s="17">
        <f>SUM(E8:E10)</f>
        <v>17277</v>
      </c>
      <c r="F15" s="18">
        <f t="shared" si="1"/>
        <v>59.610806334747956</v>
      </c>
      <c r="G15" s="17"/>
      <c r="H15" s="27">
        <f t="shared" si="2"/>
        <v>-32</v>
      </c>
      <c r="I15" s="28">
        <f>IF(H15="-","-",(H15/B15*100))</f>
        <v>-0.18487492056155758</v>
      </c>
      <c r="M15" s="9"/>
      <c r="N15" s="14"/>
      <c r="O15" s="9"/>
      <c r="P15" s="9"/>
      <c r="Q15" s="14"/>
      <c r="S15" s="9"/>
      <c r="T15" s="15"/>
      <c r="U15" s="15"/>
      <c r="W15" s="14"/>
      <c r="X15" s="14"/>
      <c r="Y15" s="14"/>
      <c r="Z15" s="14"/>
      <c r="AA15" s="14"/>
      <c r="AB15" s="14"/>
      <c r="AC15" s="14"/>
      <c r="AD15" s="14"/>
    </row>
    <row r="16" spans="1:32" ht="12" customHeight="1" thickBot="1" x14ac:dyDescent="0.25">
      <c r="A16" s="21" t="s">
        <v>9</v>
      </c>
      <c r="B16" s="22">
        <f>SUM(B11:B13)</f>
        <v>5899</v>
      </c>
      <c r="C16" s="23">
        <f t="shared" si="0"/>
        <v>20.400470327846175</v>
      </c>
      <c r="D16" s="22"/>
      <c r="E16" s="22">
        <f>SUM(E11:E13)</f>
        <v>6023</v>
      </c>
      <c r="F16" s="23">
        <f t="shared" si="1"/>
        <v>20.781147569264739</v>
      </c>
      <c r="G16" s="22"/>
      <c r="H16" s="32">
        <f t="shared" si="2"/>
        <v>124</v>
      </c>
      <c r="I16" s="31">
        <f t="shared" ref="I16" si="5">IF(H16="-","-",(H16/B16*100))</f>
        <v>2.1020511951178165</v>
      </c>
      <c r="M16" s="9"/>
      <c r="N16" s="14"/>
      <c r="O16" s="9"/>
      <c r="P16" s="9"/>
      <c r="Q16" s="14"/>
      <c r="R16" s="9"/>
      <c r="S16" s="9"/>
      <c r="T16" s="15"/>
      <c r="U16" s="15"/>
      <c r="W16" s="14"/>
      <c r="X16" s="14"/>
      <c r="Y16" s="14"/>
      <c r="Z16" s="14"/>
      <c r="AA16" s="14"/>
      <c r="AB16" s="14"/>
      <c r="AC16" s="14"/>
      <c r="AD16" s="14"/>
    </row>
    <row r="17" spans="1:21" ht="12" customHeight="1" x14ac:dyDescent="0.2">
      <c r="A17" s="24" t="s">
        <v>16</v>
      </c>
      <c r="B17" s="25"/>
      <c r="C17" s="25"/>
      <c r="D17" s="25"/>
      <c r="E17" s="25"/>
      <c r="F17" s="25"/>
      <c r="G17" s="25"/>
      <c r="H17" s="25"/>
      <c r="I17" s="14"/>
      <c r="M17" s="9"/>
      <c r="N17" s="9"/>
      <c r="O17" s="9"/>
      <c r="P17" s="9"/>
      <c r="Q17" s="9"/>
      <c r="R17" s="9"/>
      <c r="S17" s="9"/>
      <c r="T17" s="9"/>
      <c r="U17" s="15"/>
    </row>
    <row r="18" spans="1:21" ht="12" customHeight="1" x14ac:dyDescent="0.2">
      <c r="A18" s="26" t="s">
        <v>19</v>
      </c>
    </row>
    <row r="19" spans="1:21" x14ac:dyDescent="0.2">
      <c r="B19" s="14"/>
      <c r="C19" s="14"/>
      <c r="D19" s="14"/>
      <c r="E19" s="14"/>
      <c r="F19" s="14"/>
      <c r="G19" s="14"/>
      <c r="H19" s="14"/>
      <c r="I19" s="14"/>
    </row>
    <row r="20" spans="1:21" x14ac:dyDescent="0.2">
      <c r="B20" s="14"/>
      <c r="C20" s="14"/>
      <c r="D20" s="14"/>
      <c r="E20" s="14"/>
      <c r="F20" s="14"/>
      <c r="G20" s="14"/>
      <c r="H20" s="14"/>
      <c r="I20" s="14"/>
    </row>
    <row r="21" spans="1:21" x14ac:dyDescent="0.2">
      <c r="B21" s="14"/>
      <c r="C21" s="14"/>
      <c r="D21" s="14"/>
      <c r="E21" s="14"/>
      <c r="F21" s="14"/>
      <c r="G21" s="14"/>
      <c r="H21" s="14"/>
      <c r="I21" s="14"/>
    </row>
    <row r="35" spans="2:5" x14ac:dyDescent="0.2">
      <c r="B35" s="14"/>
      <c r="C35" s="14"/>
      <c r="D35" s="14"/>
      <c r="E35" s="14"/>
    </row>
    <row r="36" spans="2:5" x14ac:dyDescent="0.2">
      <c r="B36" s="14"/>
    </row>
    <row r="37" spans="2:5" x14ac:dyDescent="0.2">
      <c r="E37" s="14"/>
    </row>
    <row r="38" spans="2:5" x14ac:dyDescent="0.2">
      <c r="E38" s="14"/>
    </row>
    <row r="39" spans="2:5" x14ac:dyDescent="0.2">
      <c r="E39" s="14"/>
    </row>
    <row r="40" spans="2:5" x14ac:dyDescent="0.2">
      <c r="E40" s="14"/>
    </row>
  </sheetData>
  <mergeCells count="3">
    <mergeCell ref="H3:I3"/>
    <mergeCell ref="E3:F3"/>
    <mergeCell ref="B3:C3"/>
  </mergeCells>
  <phoneticPr fontId="0" type="noConversion"/>
  <pageMargins left="0.75" right="0.75" top="1" bottom="1" header="0.5" footer="0.5"/>
  <pageSetup paperSize="9" orientation="portrait" horizontalDpi="1200" verticalDpi="1200" r:id="rId1"/>
  <headerFooter alignWithMargins="0"/>
  <ignoredErrors>
    <ignoredError sqref="A7" twoDigitTextYear="1"/>
    <ignoredError sqref="B5 E5 E14:E16 B14:B16" formulaRange="1"/>
    <ignoredError sqref="H7:I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LR</cp:lastModifiedBy>
  <cp:lastPrinted>2016-04-04T07:36:17Z</cp:lastPrinted>
  <dcterms:created xsi:type="dcterms:W3CDTF">2006-07-19T08:22:38Z</dcterms:created>
  <dcterms:modified xsi:type="dcterms:W3CDTF">2016-04-06T05:30:54Z</dcterms:modified>
</cp:coreProperties>
</file>