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28AE887-88D6-40CF-B1CD-D316112AD864}" xr6:coauthVersionLast="47" xr6:coauthVersionMax="47" xr10:uidLastSave="{00000000-0000-0000-0000-000000000000}"/>
  <bookViews>
    <workbookView xWindow="3165" yWindow="2415" windowWidth="21600" windowHeight="13365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2011" sheetId="6" r:id="rId12"/>
    <sheet name="2010" sheetId="7" r:id="rId13"/>
    <sheet name="2009" sheetId="8" r:id="rId14"/>
    <sheet name="2008" sheetId="9" r:id="rId15"/>
    <sheet name="2007" sheetId="10" r:id="rId16"/>
    <sheet name="2006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7" l="1"/>
  <c r="I16" i="17" s="1"/>
  <c r="H14" i="17"/>
  <c r="I14" i="17" s="1"/>
  <c r="H13" i="17"/>
  <c r="I13" i="17" s="1"/>
  <c r="H12" i="17"/>
  <c r="I12" i="17" s="1"/>
  <c r="H11" i="17"/>
  <c r="I11" i="17" s="1"/>
  <c r="H10" i="17"/>
  <c r="I10" i="17" s="1"/>
  <c r="H9" i="17"/>
  <c r="I9" i="17" s="1"/>
  <c r="H8" i="17"/>
  <c r="I8" i="17" s="1"/>
  <c r="F8" i="17"/>
  <c r="H7" i="17"/>
  <c r="I7" i="17" s="1"/>
  <c r="H6" i="17"/>
  <c r="I6" i="17" s="1"/>
  <c r="E5" i="17"/>
  <c r="F16" i="17" s="1"/>
  <c r="B5" i="17"/>
  <c r="F12" i="17" l="1"/>
  <c r="F13" i="17"/>
  <c r="H5" i="17"/>
  <c r="I5" i="17" s="1"/>
  <c r="F9" i="17"/>
  <c r="F10" i="17"/>
  <c r="F15" i="17"/>
  <c r="F6" i="17"/>
  <c r="F7" i="17"/>
  <c r="F11" i="17"/>
  <c r="C14" i="17"/>
  <c r="C15" i="17"/>
  <c r="C16" i="17"/>
  <c r="C6" i="17"/>
  <c r="C8" i="17"/>
  <c r="C10" i="17"/>
  <c r="C12" i="17"/>
  <c r="H15" i="17"/>
  <c r="I15" i="17" s="1"/>
  <c r="F14" i="17"/>
  <c r="C7" i="17"/>
  <c r="C9" i="17"/>
  <c r="C11" i="17"/>
  <c r="C13" i="17"/>
  <c r="B16" i="16"/>
  <c r="B15" i="16"/>
  <c r="B14" i="16"/>
  <c r="C14" i="16" s="1"/>
  <c r="H16" i="16"/>
  <c r="I16" i="16" s="1"/>
  <c r="H14" i="16"/>
  <c r="I14" i="16" s="1"/>
  <c r="H13" i="16"/>
  <c r="I13" i="16" s="1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E5" i="16"/>
  <c r="F13" i="16" s="1"/>
  <c r="B5" i="16"/>
  <c r="C13" i="16" s="1"/>
  <c r="F5" i="17" l="1"/>
  <c r="C5" i="17"/>
  <c r="F15" i="16"/>
  <c r="C15" i="16"/>
  <c r="C16" i="16"/>
  <c r="H15" i="16"/>
  <c r="I15" i="16" s="1"/>
  <c r="F14" i="16"/>
  <c r="F16" i="16"/>
  <c r="H5" i="16"/>
  <c r="I5" i="16" s="1"/>
  <c r="C8" i="16"/>
  <c r="C12" i="16"/>
  <c r="C6" i="16"/>
  <c r="C7" i="16"/>
  <c r="C9" i="16"/>
  <c r="C10" i="16"/>
  <c r="C11" i="16"/>
  <c r="F6" i="16"/>
  <c r="F7" i="16"/>
  <c r="F8" i="16"/>
  <c r="F9" i="16"/>
  <c r="F10" i="16"/>
  <c r="F11" i="16"/>
  <c r="F12" i="16"/>
  <c r="F5" i="16" l="1"/>
  <c r="C5" i="16"/>
  <c r="B16" i="15" l="1"/>
  <c r="B15" i="15"/>
  <c r="B14" i="15"/>
  <c r="E16" i="15"/>
  <c r="H16" i="15" s="1"/>
  <c r="I16" i="15" s="1"/>
  <c r="E15" i="15"/>
  <c r="E14" i="15"/>
  <c r="H14" i="15" s="1"/>
  <c r="I14" i="15" s="1"/>
  <c r="C10" i="15"/>
  <c r="C9" i="15"/>
  <c r="B5" i="15"/>
  <c r="C16" i="15" s="1"/>
  <c r="H15" i="15"/>
  <c r="I15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E5" i="15"/>
  <c r="F16" i="15" s="1"/>
  <c r="C11" i="15" l="1"/>
  <c r="C12" i="15"/>
  <c r="C13" i="15"/>
  <c r="C6" i="15"/>
  <c r="C14" i="15"/>
  <c r="C7" i="15"/>
  <c r="C15" i="15"/>
  <c r="C8" i="15"/>
  <c r="F11" i="15"/>
  <c r="F7" i="15"/>
  <c r="F9" i="15"/>
  <c r="F13" i="15"/>
  <c r="F15" i="15"/>
  <c r="H5" i="15"/>
  <c r="I5" i="15" s="1"/>
  <c r="F6" i="15"/>
  <c r="F8" i="15"/>
  <c r="F10" i="15"/>
  <c r="F12" i="15"/>
  <c r="F14" i="15"/>
  <c r="C11" i="14"/>
  <c r="C10" i="14"/>
  <c r="C9" i="14"/>
  <c r="C8" i="14"/>
  <c r="C6" i="14"/>
  <c r="B5" i="14"/>
  <c r="C16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H6" i="14"/>
  <c r="I6" i="14" s="1"/>
  <c r="E5" i="14"/>
  <c r="H5" i="14" s="1"/>
  <c r="I5" i="14" s="1"/>
  <c r="C5" i="15" l="1"/>
  <c r="F5" i="15"/>
  <c r="F8" i="14"/>
  <c r="F14" i="14"/>
  <c r="F16" i="14"/>
  <c r="F6" i="14"/>
  <c r="F12" i="14"/>
  <c r="F10" i="14"/>
  <c r="C12" i="14"/>
  <c r="C13" i="14"/>
  <c r="C14" i="14"/>
  <c r="C7" i="14"/>
  <c r="C5" i="14" s="1"/>
  <c r="C15" i="14"/>
  <c r="F7" i="14"/>
  <c r="F9" i="14"/>
  <c r="F11" i="14"/>
  <c r="F13" i="14"/>
  <c r="F15" i="14"/>
  <c r="H16" i="13"/>
  <c r="I16" i="13" s="1"/>
  <c r="H15" i="13"/>
  <c r="I15" i="13" s="1"/>
  <c r="H14" i="13"/>
  <c r="I14" i="13" s="1"/>
  <c r="H13" i="13"/>
  <c r="I13" i="13" s="1"/>
  <c r="H12" i="13"/>
  <c r="I12" i="13" s="1"/>
  <c r="H11" i="13"/>
  <c r="I11" i="13" s="1"/>
  <c r="H10" i="13"/>
  <c r="I10" i="13" s="1"/>
  <c r="H9" i="13"/>
  <c r="I9" i="13" s="1"/>
  <c r="H8" i="13"/>
  <c r="I8" i="13" s="1"/>
  <c r="H7" i="13"/>
  <c r="I7" i="13" s="1"/>
  <c r="H6" i="13"/>
  <c r="I6" i="13" s="1"/>
  <c r="E5" i="13"/>
  <c r="F13" i="13" s="1"/>
  <c r="B5" i="13"/>
  <c r="C8" i="13" s="1"/>
  <c r="F5" i="14" l="1"/>
  <c r="C10" i="13"/>
  <c r="F8" i="13"/>
  <c r="F12" i="13"/>
  <c r="F16" i="13"/>
  <c r="H5" i="13"/>
  <c r="I5" i="13" s="1"/>
  <c r="F6" i="13"/>
  <c r="F10" i="13"/>
  <c r="F14" i="13"/>
  <c r="C12" i="13"/>
  <c r="C15" i="13"/>
  <c r="C6" i="13"/>
  <c r="C16" i="13"/>
  <c r="C14" i="13"/>
  <c r="F15" i="13"/>
  <c r="C7" i="13"/>
  <c r="C9" i="13"/>
  <c r="C11" i="13"/>
  <c r="C13" i="13"/>
  <c r="F7" i="13"/>
  <c r="F9" i="13"/>
  <c r="F11" i="13"/>
  <c r="E16" i="12"/>
  <c r="B16" i="12"/>
  <c r="E15" i="12"/>
  <c r="B15" i="12"/>
  <c r="E14" i="12"/>
  <c r="B14" i="12"/>
  <c r="H13" i="12"/>
  <c r="I13" i="12" s="1"/>
  <c r="H12" i="12"/>
  <c r="I12" i="12" s="1"/>
  <c r="H11" i="12"/>
  <c r="I11" i="12" s="1"/>
  <c r="H10" i="12"/>
  <c r="I10" i="12" s="1"/>
  <c r="C10" i="12"/>
  <c r="H9" i="12"/>
  <c r="I9" i="12" s="1"/>
  <c r="H8" i="12"/>
  <c r="I8" i="12" s="1"/>
  <c r="H7" i="12"/>
  <c r="I7" i="12" s="1"/>
  <c r="H6" i="12"/>
  <c r="I6" i="12" s="1"/>
  <c r="E5" i="12"/>
  <c r="F11" i="12" s="1"/>
  <c r="B5" i="12"/>
  <c r="C9" i="12" s="1"/>
  <c r="C5" i="13" l="1"/>
  <c r="F14" i="12"/>
  <c r="F5" i="13"/>
  <c r="C16" i="12"/>
  <c r="C7" i="12"/>
  <c r="C13" i="12"/>
  <c r="H14" i="12"/>
  <c r="I14" i="12" s="1"/>
  <c r="F16" i="12"/>
  <c r="H16" i="12"/>
  <c r="I16" i="12" s="1"/>
  <c r="C8" i="12"/>
  <c r="C11" i="12"/>
  <c r="C12" i="12"/>
  <c r="C15" i="12"/>
  <c r="C6" i="12"/>
  <c r="H15" i="12"/>
  <c r="I15" i="12" s="1"/>
  <c r="F6" i="12"/>
  <c r="F8" i="12"/>
  <c r="F10" i="12"/>
  <c r="F12" i="12"/>
  <c r="C14" i="12"/>
  <c r="F15" i="12"/>
  <c r="F7" i="12"/>
  <c r="F13" i="12"/>
  <c r="H5" i="12"/>
  <c r="I5" i="12" s="1"/>
  <c r="F9" i="12"/>
  <c r="H16" i="11"/>
  <c r="I16" i="11" s="1"/>
  <c r="C16" i="11"/>
  <c r="H15" i="11"/>
  <c r="I15" i="11" s="1"/>
  <c r="H14" i="11"/>
  <c r="I14" i="11" s="1"/>
  <c r="H13" i="11"/>
  <c r="I13" i="11" s="1"/>
  <c r="H12" i="11"/>
  <c r="I12" i="11" s="1"/>
  <c r="H11" i="11"/>
  <c r="I11" i="11" s="1"/>
  <c r="H10" i="11"/>
  <c r="I10" i="11" s="1"/>
  <c r="H9" i="11"/>
  <c r="H8" i="11"/>
  <c r="I8" i="11" s="1"/>
  <c r="H7" i="11"/>
  <c r="I7" i="11" s="1"/>
  <c r="H6" i="11"/>
  <c r="I6" i="11" s="1"/>
  <c r="E5" i="11"/>
  <c r="F13" i="11" s="1"/>
  <c r="B5" i="11"/>
  <c r="C14" i="11" s="1"/>
  <c r="H16" i="10"/>
  <c r="I16" i="10" s="1"/>
  <c r="H15" i="10"/>
  <c r="I15" i="10" s="1"/>
  <c r="H14" i="10"/>
  <c r="I14" i="10" s="1"/>
  <c r="H13" i="10"/>
  <c r="I13" i="10" s="1"/>
  <c r="I12" i="10"/>
  <c r="H12" i="10"/>
  <c r="H11" i="10"/>
  <c r="I11" i="10" s="1"/>
  <c r="H10" i="10"/>
  <c r="I10" i="10" s="1"/>
  <c r="H9" i="10"/>
  <c r="I9" i="10" s="1"/>
  <c r="H8" i="10"/>
  <c r="I8" i="10" s="1"/>
  <c r="H7" i="10"/>
  <c r="H6" i="10"/>
  <c r="I6" i="10" s="1"/>
  <c r="E5" i="10"/>
  <c r="F16" i="10" s="1"/>
  <c r="B5" i="10"/>
  <c r="C16" i="10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E5" i="9"/>
  <c r="F16" i="9" s="1"/>
  <c r="B5" i="9"/>
  <c r="C15" i="9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H8" i="8"/>
  <c r="I8" i="8" s="1"/>
  <c r="C8" i="8"/>
  <c r="H7" i="8"/>
  <c r="I7" i="8" s="1"/>
  <c r="H6" i="8"/>
  <c r="I6" i="8" s="1"/>
  <c r="E5" i="8"/>
  <c r="F16" i="8" s="1"/>
  <c r="B5" i="8"/>
  <c r="C14" i="8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I10" i="7"/>
  <c r="H10" i="7"/>
  <c r="H9" i="7"/>
  <c r="I9" i="7" s="1"/>
  <c r="H8" i="7"/>
  <c r="I8" i="7" s="1"/>
  <c r="H7" i="7"/>
  <c r="I7" i="7" s="1"/>
  <c r="H6" i="7"/>
  <c r="E5" i="7"/>
  <c r="F16" i="7" s="1"/>
  <c r="B5" i="7"/>
  <c r="C16" i="7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E5" i="6"/>
  <c r="F16" i="6" s="1"/>
  <c r="B5" i="6"/>
  <c r="C16" i="6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E5" i="5"/>
  <c r="F16" i="5" s="1"/>
  <c r="B5" i="5"/>
  <c r="C9" i="5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H8" i="4"/>
  <c r="I8" i="4" s="1"/>
  <c r="H7" i="4"/>
  <c r="I7" i="4" s="1"/>
  <c r="H6" i="4"/>
  <c r="I6" i="4" s="1"/>
  <c r="E5" i="4"/>
  <c r="F16" i="4" s="1"/>
  <c r="B5" i="4"/>
  <c r="C16" i="4" s="1"/>
  <c r="E16" i="3"/>
  <c r="H16" i="3" s="1"/>
  <c r="I16" i="3" s="1"/>
  <c r="B16" i="3"/>
  <c r="E15" i="3"/>
  <c r="B15" i="3"/>
  <c r="E14" i="3"/>
  <c r="B14" i="3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E5" i="3"/>
  <c r="F10" i="3" s="1"/>
  <c r="B5" i="3"/>
  <c r="C13" i="3" s="1"/>
  <c r="H5" i="7" l="1"/>
  <c r="I5" i="7" s="1"/>
  <c r="C14" i="3"/>
  <c r="C9" i="9"/>
  <c r="F6" i="3"/>
  <c r="C15" i="3"/>
  <c r="C6" i="10"/>
  <c r="C12" i="8"/>
  <c r="C8" i="11"/>
  <c r="C12" i="11"/>
  <c r="H5" i="9"/>
  <c r="I5" i="9" s="1"/>
  <c r="H5" i="8"/>
  <c r="I5" i="8" s="1"/>
  <c r="I6" i="9"/>
  <c r="H5" i="10"/>
  <c r="I5" i="10" s="1"/>
  <c r="H5" i="4"/>
  <c r="I5" i="4" s="1"/>
  <c r="I6" i="7"/>
  <c r="C12" i="9"/>
  <c r="H5" i="11"/>
  <c r="I5" i="11" s="1"/>
  <c r="C16" i="3"/>
  <c r="H5" i="6"/>
  <c r="I5" i="6" s="1"/>
  <c r="C14" i="10"/>
  <c r="C11" i="11"/>
  <c r="H5" i="5"/>
  <c r="I5" i="5" s="1"/>
  <c r="C11" i="8"/>
  <c r="C16" i="8"/>
  <c r="C13" i="9"/>
  <c r="C5" i="12"/>
  <c r="F5" i="12"/>
  <c r="C15" i="5"/>
  <c r="F7" i="3"/>
  <c r="F11" i="3"/>
  <c r="H14" i="3"/>
  <c r="I14" i="3" s="1"/>
  <c r="I6" i="5"/>
  <c r="C12" i="5"/>
  <c r="C9" i="6"/>
  <c r="C13" i="6"/>
  <c r="C9" i="8"/>
  <c r="C10" i="9"/>
  <c r="C11" i="10"/>
  <c r="C9" i="11"/>
  <c r="F8" i="3"/>
  <c r="F12" i="3"/>
  <c r="I9" i="4"/>
  <c r="C10" i="5"/>
  <c r="C6" i="6"/>
  <c r="C10" i="6"/>
  <c r="C14" i="6"/>
  <c r="C7" i="8"/>
  <c r="I9" i="8"/>
  <c r="C15" i="8"/>
  <c r="C8" i="9"/>
  <c r="C16" i="9"/>
  <c r="C9" i="10"/>
  <c r="C7" i="11"/>
  <c r="I9" i="11"/>
  <c r="C15" i="11"/>
  <c r="F15" i="3"/>
  <c r="C13" i="5"/>
  <c r="C10" i="8"/>
  <c r="C11" i="9"/>
  <c r="C12" i="10"/>
  <c r="C10" i="11"/>
  <c r="C7" i="5"/>
  <c r="F9" i="3"/>
  <c r="F13" i="3"/>
  <c r="C8" i="5"/>
  <c r="C16" i="5"/>
  <c r="C7" i="6"/>
  <c r="C11" i="6"/>
  <c r="C15" i="6"/>
  <c r="C13" i="8"/>
  <c r="C6" i="9"/>
  <c r="C14" i="9"/>
  <c r="C7" i="10"/>
  <c r="C15" i="10"/>
  <c r="C13" i="11"/>
  <c r="C11" i="5"/>
  <c r="C10" i="10"/>
  <c r="C6" i="5"/>
  <c r="C14" i="5"/>
  <c r="C8" i="6"/>
  <c r="C12" i="6"/>
  <c r="I7" i="10"/>
  <c r="C13" i="10"/>
  <c r="H5" i="3"/>
  <c r="I5" i="3" s="1"/>
  <c r="C6" i="8"/>
  <c r="C7" i="9"/>
  <c r="C8" i="10"/>
  <c r="C6" i="11"/>
  <c r="F7" i="11"/>
  <c r="F8" i="11"/>
  <c r="F9" i="11"/>
  <c r="F10" i="11"/>
  <c r="F11" i="11"/>
  <c r="F12" i="11"/>
  <c r="F14" i="11"/>
  <c r="F15" i="11"/>
  <c r="F16" i="11"/>
  <c r="F6" i="11"/>
  <c r="F6" i="10"/>
  <c r="F7" i="10"/>
  <c r="F8" i="10"/>
  <c r="F9" i="10"/>
  <c r="F10" i="10"/>
  <c r="F11" i="10"/>
  <c r="F12" i="10"/>
  <c r="F13" i="10"/>
  <c r="F14" i="10"/>
  <c r="F15" i="10"/>
  <c r="F6" i="9"/>
  <c r="F7" i="9"/>
  <c r="F8" i="9"/>
  <c r="F9" i="9"/>
  <c r="F10" i="9"/>
  <c r="F11" i="9"/>
  <c r="F12" i="9"/>
  <c r="F13" i="9"/>
  <c r="F14" i="9"/>
  <c r="F15" i="9"/>
  <c r="F6" i="8"/>
  <c r="F7" i="8"/>
  <c r="F8" i="8"/>
  <c r="F9" i="8"/>
  <c r="F10" i="8"/>
  <c r="F11" i="8"/>
  <c r="F12" i="8"/>
  <c r="F13" i="8"/>
  <c r="F14" i="8"/>
  <c r="F15" i="8"/>
  <c r="C6" i="7"/>
  <c r="C7" i="7"/>
  <c r="C8" i="7"/>
  <c r="C9" i="7"/>
  <c r="C10" i="7"/>
  <c r="C11" i="7"/>
  <c r="C12" i="7"/>
  <c r="C13" i="7"/>
  <c r="C14" i="7"/>
  <c r="C15" i="7"/>
  <c r="F6" i="7"/>
  <c r="F7" i="7"/>
  <c r="F8" i="7"/>
  <c r="F9" i="7"/>
  <c r="F10" i="7"/>
  <c r="F11" i="7"/>
  <c r="F12" i="7"/>
  <c r="F13" i="7"/>
  <c r="F14" i="7"/>
  <c r="F15" i="7"/>
  <c r="F6" i="6"/>
  <c r="F7" i="6"/>
  <c r="F8" i="6"/>
  <c r="F9" i="6"/>
  <c r="F10" i="6"/>
  <c r="F11" i="6"/>
  <c r="F12" i="6"/>
  <c r="F13" i="6"/>
  <c r="F14" i="6"/>
  <c r="F15" i="6"/>
  <c r="F6" i="5"/>
  <c r="F7" i="5"/>
  <c r="F8" i="5"/>
  <c r="F9" i="5"/>
  <c r="F10" i="5"/>
  <c r="F11" i="5"/>
  <c r="F12" i="5"/>
  <c r="F13" i="5"/>
  <c r="F14" i="5"/>
  <c r="F15" i="5"/>
  <c r="C6" i="4"/>
  <c r="C7" i="4"/>
  <c r="C8" i="4"/>
  <c r="C9" i="4"/>
  <c r="C10" i="4"/>
  <c r="C11" i="4"/>
  <c r="C12" i="4"/>
  <c r="C13" i="4"/>
  <c r="C14" i="4"/>
  <c r="C15" i="4"/>
  <c r="F6" i="4"/>
  <c r="F7" i="4"/>
  <c r="F8" i="4"/>
  <c r="F9" i="4"/>
  <c r="F10" i="4"/>
  <c r="F11" i="4"/>
  <c r="F12" i="4"/>
  <c r="F13" i="4"/>
  <c r="F14" i="4"/>
  <c r="F15" i="4"/>
  <c r="H15" i="3"/>
  <c r="I15" i="3" s="1"/>
  <c r="F14" i="3"/>
  <c r="F16" i="3"/>
  <c r="C6" i="3"/>
  <c r="C7" i="3"/>
  <c r="C8" i="3"/>
  <c r="C9" i="3"/>
  <c r="C10" i="3"/>
  <c r="C11" i="3"/>
  <c r="C12" i="3"/>
  <c r="C5" i="8" l="1"/>
  <c r="F5" i="3"/>
  <c r="C5" i="10"/>
  <c r="C5" i="11"/>
  <c r="C5" i="9"/>
  <c r="C5" i="7"/>
  <c r="C5" i="5"/>
  <c r="C5" i="6"/>
  <c r="F5" i="11"/>
  <c r="F5" i="10"/>
  <c r="F5" i="9"/>
  <c r="F5" i="8"/>
  <c r="F5" i="7"/>
  <c r="F5" i="6"/>
  <c r="F5" i="5"/>
  <c r="C5" i="4"/>
  <c r="F5" i="4"/>
  <c r="C5" i="3"/>
  <c r="E16" i="2"/>
  <c r="B16" i="2"/>
  <c r="E15" i="2"/>
  <c r="B15" i="2"/>
  <c r="E14" i="2"/>
  <c r="B14" i="2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5" i="2"/>
  <c r="F13" i="2" s="1"/>
  <c r="B5" i="2"/>
  <c r="C13" i="2" s="1"/>
  <c r="F15" i="2" l="1"/>
  <c r="H16" i="2"/>
  <c r="I16" i="2" s="1"/>
  <c r="C14" i="2"/>
  <c r="C16" i="2"/>
  <c r="F6" i="2"/>
  <c r="F8" i="2"/>
  <c r="F10" i="2"/>
  <c r="F12" i="2"/>
  <c r="F7" i="2"/>
  <c r="F9" i="2"/>
  <c r="F11" i="2"/>
  <c r="H14" i="2"/>
  <c r="I14" i="2" s="1"/>
  <c r="C15" i="2"/>
  <c r="H5" i="2"/>
  <c r="I5" i="2" s="1"/>
  <c r="H15" i="2"/>
  <c r="I15" i="2" s="1"/>
  <c r="F14" i="2"/>
  <c r="F16" i="2"/>
  <c r="C6" i="2"/>
  <c r="C7" i="2"/>
  <c r="C8" i="2"/>
  <c r="C9" i="2"/>
  <c r="C10" i="2"/>
  <c r="C11" i="2"/>
  <c r="C12" i="2"/>
  <c r="H11" i="1"/>
  <c r="H12" i="1"/>
  <c r="H13" i="1"/>
  <c r="H8" i="1"/>
  <c r="H9" i="1"/>
  <c r="H10" i="1"/>
  <c r="H6" i="1"/>
  <c r="H7" i="1"/>
  <c r="F5" i="2" l="1"/>
  <c r="C5" i="2"/>
  <c r="I11" i="1"/>
  <c r="I12" i="1"/>
  <c r="I13" i="1"/>
  <c r="I8" i="1"/>
  <c r="I9" i="1"/>
  <c r="I10" i="1"/>
  <c r="I6" i="1"/>
  <c r="I7" i="1"/>
  <c r="B16" i="1" l="1"/>
  <c r="B15" i="1"/>
  <c r="B14" i="1"/>
  <c r="E16" i="1"/>
  <c r="E15" i="1"/>
  <c r="E14" i="1"/>
  <c r="B5" i="1"/>
  <c r="C10" i="1" s="1"/>
  <c r="E5" i="1"/>
  <c r="F13" i="1" s="1"/>
  <c r="H16" i="1" l="1"/>
  <c r="I16" i="1" s="1"/>
  <c r="H14" i="1"/>
  <c r="I14" i="1" s="1"/>
  <c r="C14" i="1"/>
  <c r="H15" i="1"/>
  <c r="I15" i="1" s="1"/>
  <c r="C7" i="1"/>
  <c r="H5" i="1"/>
  <c r="I5" i="1" s="1"/>
  <c r="C13" i="1"/>
  <c r="F10" i="1"/>
  <c r="F9" i="1"/>
  <c r="F11" i="1"/>
  <c r="F15" i="1"/>
  <c r="F6" i="1"/>
  <c r="F14" i="1"/>
  <c r="F12" i="1"/>
  <c r="F7" i="1"/>
  <c r="F8" i="1"/>
  <c r="F16" i="1"/>
  <c r="C11" i="1"/>
  <c r="C15" i="1"/>
  <c r="C8" i="1"/>
  <c r="C6" i="1"/>
  <c r="C12" i="1"/>
  <c r="C16" i="1"/>
  <c r="C9" i="1"/>
  <c r="F5" i="1" l="1"/>
  <c r="C5" i="1"/>
</calcChain>
</file>

<file path=xl/sharedStrings.xml><?xml version="1.0" encoding="utf-8"?>
<sst xmlns="http://schemas.openxmlformats.org/spreadsheetml/2006/main" count="403" uniqueCount="67">
  <si>
    <t>Totalt</t>
  </si>
  <si>
    <t>Ålder</t>
  </si>
  <si>
    <t>Ålands statistik- och utredningsbyrå</t>
  </si>
  <si>
    <t>0-6</t>
  </si>
  <si>
    <t>30-49</t>
  </si>
  <si>
    <t>50-64</t>
  </si>
  <si>
    <t>65-74</t>
  </si>
  <si>
    <t>75-84</t>
  </si>
  <si>
    <t>85+</t>
  </si>
  <si>
    <t>65+</t>
  </si>
  <si>
    <t>Antal</t>
  </si>
  <si>
    <t>Procent</t>
  </si>
  <si>
    <t>0-17</t>
  </si>
  <si>
    <t>18-64</t>
  </si>
  <si>
    <t>7-17</t>
  </si>
  <si>
    <t>18-29</t>
  </si>
  <si>
    <t>Källa: ÅSUB Befolkning, Befolkningsregistercentralen</t>
  </si>
  <si>
    <t>Befolkning efter ålder 31.12.2014 och 31.12.2015</t>
  </si>
  <si>
    <t>Förändring 2014-2015</t>
  </si>
  <si>
    <t>Senast uppdaterad 5.4.2016</t>
  </si>
  <si>
    <t>Senast uppdaterad 4.4.2017</t>
  </si>
  <si>
    <t>Befolkning efter ålder 31.12.2015 och 31.12.2016</t>
  </si>
  <si>
    <t>Förändring 2015-2016</t>
  </si>
  <si>
    <t>16-29</t>
  </si>
  <si>
    <t>7-15</t>
  </si>
  <si>
    <t>Befolkning efter ålder 31.12.2013 och 31.12.2014</t>
  </si>
  <si>
    <t>Förändring 2013-2014</t>
  </si>
  <si>
    <t>Senast uppdaterad 5.5.2015</t>
  </si>
  <si>
    <t>Befolkning efter ålder 31.12.2012 och 31.12.2013</t>
  </si>
  <si>
    <t>Förändring 2012-2013</t>
  </si>
  <si>
    <t>Senast uppdaterad 24.3.2014</t>
  </si>
  <si>
    <t>Befolkning efter ålder 31.12.2011 och 31.12.2012</t>
  </si>
  <si>
    <t>Förändring 2011-2012</t>
  </si>
  <si>
    <t>Källa: ÅSUB, Befolkningsregistercentralen</t>
  </si>
  <si>
    <t>Senast uppdaterad 26.3.2013</t>
  </si>
  <si>
    <t>Befolkning efter ålder 31.12.2010 och 31.12.2011</t>
  </si>
  <si>
    <t>Förändring 2010-2011</t>
  </si>
  <si>
    <t>Befolkning efter ålder 31.12.2009 och 31.12.2010</t>
  </si>
  <si>
    <t>Förändring 2009-2010</t>
  </si>
  <si>
    <t>Befolkning efter ålder 31.12.2008 och 31.12.2009</t>
  </si>
  <si>
    <t>Förändring 2008-2009</t>
  </si>
  <si>
    <t>Befolkning efter ålder 31.12.2007 och 31.12.2008</t>
  </si>
  <si>
    <t>Förändring 2007-2008</t>
  </si>
  <si>
    <t>Befolkning efter ålder 31.12.2006 och 31.12.2007</t>
  </si>
  <si>
    <t>Förändring 2006-2007</t>
  </si>
  <si>
    <t>Befolkning efter ålder 31.12.2005 och 31.12.2006</t>
  </si>
  <si>
    <t>Förändring 2005-2006</t>
  </si>
  <si>
    <t>Förändring 2016-2017</t>
  </si>
  <si>
    <t>Befolkning efter ålder 31.12.2016 och 31.12.2017</t>
  </si>
  <si>
    <t>Senast uppdaterad 9.4.2018</t>
  </si>
  <si>
    <t>Förändring 2017-2018</t>
  </si>
  <si>
    <t>Befolkning efter ålder 31.12.2017 och 31.12.2018</t>
  </si>
  <si>
    <t>Senast uppdaterad 5.4.2019</t>
  </si>
  <si>
    <t>Befolkning efter ålder 31.12.2018 och 31.12.2019</t>
  </si>
  <si>
    <t>Förändring 2018-2019</t>
  </si>
  <si>
    <t>Senast uppdaterad 6.4.2020</t>
  </si>
  <si>
    <t>Källa: ÅSUB Befolkning, Myndigheten för digitalisering och befolkningsdata</t>
  </si>
  <si>
    <t>Förändring 2019-2020</t>
  </si>
  <si>
    <t>Befolkning efter ålder 31.12.2019 och 31.12.2020</t>
  </si>
  <si>
    <t>Senast uppdaterad 9.4.2021</t>
  </si>
  <si>
    <t>Förändring 2020-2021</t>
  </si>
  <si>
    <t>Befolkning efter ålder 31.12.2020 och 31.12.2021</t>
  </si>
  <si>
    <t>Senast uppdaterad 9.4.2022</t>
  </si>
  <si>
    <t>Se respektive blad för uppgifter gällande 2006-2021</t>
  </si>
  <si>
    <t>Befolkning efter ålder 31.12.2021 och 31.12.2022</t>
  </si>
  <si>
    <t>Förändring 2021-2022</t>
  </si>
  <si>
    <t>Senast uppdaterad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</si>
</sst>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#,##0.0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1" fillId="2" borderId="0" xfId="0" applyFont="1" applyFill="1"/>
    <xf numFmtId="0" fontId="4" fillId="2" borderId="0" xfId="0" applyFont="1" applyFill="1"/>
    <xf numFmtId="165" fontId="1" fillId="0" borderId="3" xfId="0" applyNumberFormat="1" applyFont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'2022'!$H$6:$H$13</c:f>
              <c:numCache>
                <c:formatCode>#,##0</c:formatCode>
                <c:ptCount val="8"/>
                <c:pt idx="0">
                  <c:v>-53</c:v>
                </c:pt>
                <c:pt idx="1">
                  <c:v>3</c:v>
                </c:pt>
                <c:pt idx="2">
                  <c:v>-77</c:v>
                </c:pt>
                <c:pt idx="3">
                  <c:v>-1</c:v>
                </c:pt>
                <c:pt idx="4">
                  <c:v>3</c:v>
                </c:pt>
                <c:pt idx="5">
                  <c:v>-25</c:v>
                </c:pt>
                <c:pt idx="6">
                  <c:v>135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0-4BFB-B8E4-3E3D51FF9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'2013'!$H$6:$H$13</c:f>
              <c:numCache>
                <c:formatCode>#,##0</c:formatCode>
                <c:ptCount val="8"/>
                <c:pt idx="0">
                  <c:v>-30</c:v>
                </c:pt>
                <c:pt idx="1">
                  <c:v>3</c:v>
                </c:pt>
                <c:pt idx="2">
                  <c:v>31</c:v>
                </c:pt>
                <c:pt idx="3">
                  <c:v>25</c:v>
                </c:pt>
                <c:pt idx="4">
                  <c:v>-43</c:v>
                </c:pt>
                <c:pt idx="5">
                  <c:v>145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5-4FF5-9C49-56C4A315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6565888"/>
        <c:axId val="266571776"/>
      </c:barChart>
      <c:catAx>
        <c:axId val="2665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6571776"/>
        <c:crosses val="autoZero"/>
        <c:auto val="1"/>
        <c:lblAlgn val="ctr"/>
        <c:lblOffset val="100"/>
        <c:noMultiLvlLbl val="0"/>
      </c:catAx>
      <c:valAx>
        <c:axId val="26657177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656588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'2012'!$H$6:$H$13</c:f>
              <c:numCache>
                <c:formatCode>#,##0</c:formatCode>
                <c:ptCount val="8"/>
                <c:pt idx="0">
                  <c:v>36</c:v>
                </c:pt>
                <c:pt idx="1">
                  <c:v>-9</c:v>
                </c:pt>
                <c:pt idx="2">
                  <c:v>-9</c:v>
                </c:pt>
                <c:pt idx="3">
                  <c:v>24</c:v>
                </c:pt>
                <c:pt idx="4">
                  <c:v>-64</c:v>
                </c:pt>
                <c:pt idx="5">
                  <c:v>144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B16-8401-4FB3C12FA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194176"/>
        <c:axId val="268195712"/>
      </c:barChart>
      <c:catAx>
        <c:axId val="2681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195712"/>
        <c:crosses val="autoZero"/>
        <c:auto val="1"/>
        <c:lblAlgn val="ctr"/>
        <c:lblOffset val="100"/>
        <c:noMultiLvlLbl val="0"/>
      </c:catAx>
      <c:valAx>
        <c:axId val="268195712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19417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'2011'!$H$6:$H$13</c:f>
              <c:numCache>
                <c:formatCode>#,##0</c:formatCode>
                <c:ptCount val="8"/>
                <c:pt idx="0">
                  <c:v>33</c:v>
                </c:pt>
                <c:pt idx="1">
                  <c:v>-2</c:v>
                </c:pt>
                <c:pt idx="2">
                  <c:v>111</c:v>
                </c:pt>
                <c:pt idx="3">
                  <c:v>46</c:v>
                </c:pt>
                <c:pt idx="4">
                  <c:v>-53</c:v>
                </c:pt>
                <c:pt idx="5">
                  <c:v>205</c:v>
                </c:pt>
                <c:pt idx="6">
                  <c:v>-16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4-4DBB-9374-57B84398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577024"/>
        <c:axId val="268607488"/>
      </c:barChart>
      <c:catAx>
        <c:axId val="2685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607488"/>
        <c:crosses val="autoZero"/>
        <c:auto val="1"/>
        <c:lblAlgn val="ctr"/>
        <c:lblOffset val="100"/>
        <c:noMultiLvlLbl val="0"/>
      </c:catAx>
      <c:valAx>
        <c:axId val="268607488"/>
        <c:scaling>
          <c:orientation val="minMax"/>
          <c:max val="2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57702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'2010'!$H$6:$H$13</c:f>
              <c:numCache>
                <c:formatCode>#,##0</c:formatCode>
                <c:ptCount val="8"/>
                <c:pt idx="0">
                  <c:v>18</c:v>
                </c:pt>
                <c:pt idx="1">
                  <c:v>-57</c:v>
                </c:pt>
                <c:pt idx="2">
                  <c:v>32</c:v>
                </c:pt>
                <c:pt idx="3">
                  <c:v>50</c:v>
                </c:pt>
                <c:pt idx="4">
                  <c:v>18</c:v>
                </c:pt>
                <c:pt idx="5">
                  <c:v>151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F-4955-8C12-09BFFDBE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013952"/>
        <c:axId val="268015488"/>
      </c:barChart>
      <c:catAx>
        <c:axId val="26801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015488"/>
        <c:crosses val="autoZero"/>
        <c:auto val="1"/>
        <c:lblAlgn val="ctr"/>
        <c:lblOffset val="100"/>
        <c:noMultiLvlLbl val="0"/>
      </c:catAx>
      <c:valAx>
        <c:axId val="268015488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01395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'2009'!$A$6:$A$13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'2009'!$H$6:$H$13</c:f>
              <c:numCache>
                <c:formatCode>#,##0</c:formatCode>
                <c:ptCount val="8"/>
                <c:pt idx="0">
                  <c:v>23</c:v>
                </c:pt>
                <c:pt idx="1">
                  <c:v>-47</c:v>
                </c:pt>
                <c:pt idx="2">
                  <c:v>102</c:v>
                </c:pt>
                <c:pt idx="3">
                  <c:v>-9</c:v>
                </c:pt>
                <c:pt idx="4">
                  <c:v>55</c:v>
                </c:pt>
                <c:pt idx="5">
                  <c:v>120</c:v>
                </c:pt>
                <c:pt idx="6">
                  <c:v>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0-43C4-AB08-FCE92DA4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70289152"/>
        <c:axId val="270319616"/>
      </c:barChart>
      <c:catAx>
        <c:axId val="2702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0319616"/>
        <c:crosses val="autoZero"/>
        <c:auto val="1"/>
        <c:lblAlgn val="ctr"/>
        <c:lblOffset val="100"/>
        <c:noMultiLvlLbl val="0"/>
      </c:catAx>
      <c:valAx>
        <c:axId val="27031961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028915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'2008'!$A$6:$A$13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'2008'!$H$6:$H$13</c:f>
              <c:numCache>
                <c:formatCode>#,##0</c:formatCode>
                <c:ptCount val="8"/>
                <c:pt idx="0">
                  <c:v>32</c:v>
                </c:pt>
                <c:pt idx="1">
                  <c:v>-18</c:v>
                </c:pt>
                <c:pt idx="2">
                  <c:v>65</c:v>
                </c:pt>
                <c:pt idx="3">
                  <c:v>39</c:v>
                </c:pt>
                <c:pt idx="4">
                  <c:v>83</c:v>
                </c:pt>
                <c:pt idx="5">
                  <c:v>94</c:v>
                </c:pt>
                <c:pt idx="6">
                  <c:v>-11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6-48CD-82C6-A4B95FE7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71610240"/>
        <c:axId val="271611776"/>
      </c:barChart>
      <c:catAx>
        <c:axId val="2716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1611776"/>
        <c:crosses val="autoZero"/>
        <c:auto val="1"/>
        <c:lblAlgn val="ctr"/>
        <c:lblOffset val="100"/>
        <c:noMultiLvlLbl val="0"/>
      </c:catAx>
      <c:valAx>
        <c:axId val="271611776"/>
        <c:scaling>
          <c:orientation val="minMax"/>
          <c:max val="1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161024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'2007'!$A$6:$A$13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'2007'!$H$6:$H$13</c:f>
              <c:numCache>
                <c:formatCode>#,##0</c:formatCode>
                <c:ptCount val="8"/>
                <c:pt idx="0">
                  <c:v>29</c:v>
                </c:pt>
                <c:pt idx="1">
                  <c:v>-50</c:v>
                </c:pt>
                <c:pt idx="2">
                  <c:v>64</c:v>
                </c:pt>
                <c:pt idx="3">
                  <c:v>-2</c:v>
                </c:pt>
                <c:pt idx="4">
                  <c:v>75</c:v>
                </c:pt>
                <c:pt idx="5">
                  <c:v>85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8-4233-AB61-A791A91D0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72754944"/>
        <c:axId val="180879360"/>
      </c:barChart>
      <c:catAx>
        <c:axId val="2727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80879360"/>
        <c:crosses val="autoZero"/>
        <c:auto val="1"/>
        <c:lblAlgn val="ctr"/>
        <c:lblOffset val="100"/>
        <c:noMultiLvlLbl val="0"/>
      </c:catAx>
      <c:valAx>
        <c:axId val="180879360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275494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'2006'!$A$6:$A$13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'2006'!$H$6:$H$13</c:f>
              <c:numCache>
                <c:formatCode>#,##0</c:formatCode>
                <c:ptCount val="8"/>
                <c:pt idx="0">
                  <c:v>36</c:v>
                </c:pt>
                <c:pt idx="1">
                  <c:v>-50</c:v>
                </c:pt>
                <c:pt idx="2">
                  <c:v>-23</c:v>
                </c:pt>
                <c:pt idx="3">
                  <c:v>27</c:v>
                </c:pt>
                <c:pt idx="4">
                  <c:v>98</c:v>
                </c:pt>
                <c:pt idx="5">
                  <c:v>53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86D-9F8E-B786FBAC8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206464"/>
        <c:axId val="268208000"/>
      </c:barChart>
      <c:catAx>
        <c:axId val="2682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208000"/>
        <c:crosses val="autoZero"/>
        <c:auto val="1"/>
        <c:lblAlgn val="ctr"/>
        <c:lblOffset val="100"/>
        <c:noMultiLvlLbl val="0"/>
      </c:catAx>
      <c:valAx>
        <c:axId val="268208000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20646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'2021'!$H$6:$H$13</c:f>
              <c:numCache>
                <c:formatCode>#,##0</c:formatCode>
                <c:ptCount val="8"/>
                <c:pt idx="0">
                  <c:v>-18</c:v>
                </c:pt>
                <c:pt idx="1">
                  <c:v>67</c:v>
                </c:pt>
                <c:pt idx="2">
                  <c:v>-126</c:v>
                </c:pt>
                <c:pt idx="3">
                  <c:v>65</c:v>
                </c:pt>
                <c:pt idx="4">
                  <c:v>58</c:v>
                </c:pt>
                <c:pt idx="5">
                  <c:v>-26</c:v>
                </c:pt>
                <c:pt idx="6">
                  <c:v>171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2-4538-97F9-2274FA94B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'2020'!$H$6:$H$13</c:f>
              <c:numCache>
                <c:formatCode>#,##0</c:formatCode>
                <c:ptCount val="8"/>
                <c:pt idx="0">
                  <c:v>-28</c:v>
                </c:pt>
                <c:pt idx="1">
                  <c:v>73</c:v>
                </c:pt>
                <c:pt idx="2">
                  <c:v>-114</c:v>
                </c:pt>
                <c:pt idx="3">
                  <c:v>142</c:v>
                </c:pt>
                <c:pt idx="4">
                  <c:v>27</c:v>
                </c:pt>
                <c:pt idx="5">
                  <c:v>10</c:v>
                </c:pt>
                <c:pt idx="6">
                  <c:v>121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8-4FB1-A045-F29E06C0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'2019'!$H$6:$H$13</c:f>
              <c:numCache>
                <c:formatCode>#,##0</c:formatCode>
                <c:ptCount val="8"/>
                <c:pt idx="0">
                  <c:v>-44</c:v>
                </c:pt>
                <c:pt idx="1">
                  <c:v>52</c:v>
                </c:pt>
                <c:pt idx="2">
                  <c:v>-93</c:v>
                </c:pt>
                <c:pt idx="3">
                  <c:v>62</c:v>
                </c:pt>
                <c:pt idx="4">
                  <c:v>-48</c:v>
                </c:pt>
                <c:pt idx="5">
                  <c:v>29</c:v>
                </c:pt>
                <c:pt idx="6">
                  <c:v>104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A-4A10-85B8-1A00AFF60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'2018'!$H$6:$H$13</c:f>
              <c:numCache>
                <c:formatCode>#,##0</c:formatCode>
                <c:ptCount val="8"/>
                <c:pt idx="0">
                  <c:v>44</c:v>
                </c:pt>
                <c:pt idx="1">
                  <c:v>90</c:v>
                </c:pt>
                <c:pt idx="2">
                  <c:v>-118</c:v>
                </c:pt>
                <c:pt idx="3">
                  <c:v>67</c:v>
                </c:pt>
                <c:pt idx="4">
                  <c:v>-2</c:v>
                </c:pt>
                <c:pt idx="5">
                  <c:v>132</c:v>
                </c:pt>
                <c:pt idx="6">
                  <c:v>66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E-4A33-947E-DF99B84E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'2017'!$A$6:$A$13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'2017'!$H$6:$H$13</c:f>
              <c:numCache>
                <c:formatCode>#,##0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-3</c:v>
                </c:pt>
                <c:pt idx="3">
                  <c:v>-40</c:v>
                </c:pt>
                <c:pt idx="4">
                  <c:v>53</c:v>
                </c:pt>
                <c:pt idx="5">
                  <c:v>100</c:v>
                </c:pt>
                <c:pt idx="6">
                  <c:v>88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6-4F16-AF3D-1643CE38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'2016'!$A$6:$A$13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'2016'!$H$6:$H$13</c:f>
              <c:numCache>
                <c:formatCode>#,##0</c:formatCode>
                <c:ptCount val="8"/>
                <c:pt idx="0">
                  <c:v>67</c:v>
                </c:pt>
                <c:pt idx="1">
                  <c:v>-15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84</c:v>
                </c:pt>
                <c:pt idx="6">
                  <c:v>67</c:v>
                </c:pt>
                <c:pt idx="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4-4EB8-BFD7-2AC1AA4A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2015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'2015'!$H$6:$H$13</c:f>
              <c:numCache>
                <c:formatCode>#,##0</c:formatCode>
                <c:ptCount val="8"/>
                <c:pt idx="0">
                  <c:v>-25</c:v>
                </c:pt>
                <c:pt idx="1">
                  <c:v>0</c:v>
                </c:pt>
                <c:pt idx="2">
                  <c:v>-27</c:v>
                </c:pt>
                <c:pt idx="3">
                  <c:v>-79</c:v>
                </c:pt>
                <c:pt idx="4">
                  <c:v>74</c:v>
                </c:pt>
                <c:pt idx="5">
                  <c:v>82</c:v>
                </c:pt>
                <c:pt idx="6">
                  <c:v>69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F-4693-8BC7-D554ECD5C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5054464"/>
        <c:axId val="265056256"/>
      </c:barChart>
      <c:catAx>
        <c:axId val="26505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056256"/>
        <c:crosses val="autoZero"/>
        <c:auto val="1"/>
        <c:lblAlgn val="ctr"/>
        <c:lblOffset val="100"/>
        <c:noMultiLvlLbl val="0"/>
      </c:catAx>
      <c:valAx>
        <c:axId val="265056256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05446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'2014'!$H$6:$H$13</c:f>
              <c:numCache>
                <c:formatCode>#,##0</c:formatCode>
                <c:ptCount val="8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-32</c:v>
                </c:pt>
                <c:pt idx="4">
                  <c:v>10</c:v>
                </c:pt>
                <c:pt idx="5">
                  <c:v>147</c:v>
                </c:pt>
                <c:pt idx="6">
                  <c:v>39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0-49FE-A8E5-D2735A182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5167232"/>
        <c:axId val="265168768"/>
      </c:barChart>
      <c:catAx>
        <c:axId val="2651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168768"/>
        <c:crosses val="autoZero"/>
        <c:auto val="1"/>
        <c:lblAlgn val="ctr"/>
        <c:lblOffset val="100"/>
        <c:noMultiLvlLbl val="0"/>
      </c:catAx>
      <c:valAx>
        <c:axId val="265168768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1672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34</xdr:row>
      <xdr:rowOff>142875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4303F5E-87D9-46B3-83A6-C0E3362C1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22860</xdr:rowOff>
    </xdr:from>
    <xdr:to>
      <xdr:col>8</xdr:col>
      <xdr:colOff>765810</xdr:colOff>
      <xdr:row>31</xdr:row>
      <xdr:rowOff>60960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22860</xdr:rowOff>
    </xdr:from>
    <xdr:to>
      <xdr:col>8</xdr:col>
      <xdr:colOff>765810</xdr:colOff>
      <xdr:row>31</xdr:row>
      <xdr:rowOff>60960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8</xdr:col>
      <xdr:colOff>750570</xdr:colOff>
      <xdr:row>31</xdr:row>
      <xdr:rowOff>137160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22860</xdr:rowOff>
    </xdr:from>
    <xdr:to>
      <xdr:col>9</xdr:col>
      <xdr:colOff>3810</xdr:colOff>
      <xdr:row>31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17</xdr:row>
      <xdr:rowOff>22860</xdr:rowOff>
    </xdr:from>
    <xdr:to>
      <xdr:col>8</xdr:col>
      <xdr:colOff>765810</xdr:colOff>
      <xdr:row>30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121920</xdr:rowOff>
    </xdr:from>
    <xdr:to>
      <xdr:col>8</xdr:col>
      <xdr:colOff>758190</xdr:colOff>
      <xdr:row>31</xdr:row>
      <xdr:rowOff>7620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106680</xdr:rowOff>
    </xdr:from>
    <xdr:to>
      <xdr:col>8</xdr:col>
      <xdr:colOff>758190</xdr:colOff>
      <xdr:row>30</xdr:row>
      <xdr:rowOff>144780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9</xdr:col>
      <xdr:colOff>3810</xdr:colOff>
      <xdr:row>31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34</xdr:row>
      <xdr:rowOff>142875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9DC8320B-2991-4074-AA46-4486A8E57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33</xdr:row>
      <xdr:rowOff>66674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B666750B-250C-46E6-B54C-CDF27B0FA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33</xdr:row>
      <xdr:rowOff>66674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8C9006C-264E-42D0-82EA-949ACCB1D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33</xdr:row>
      <xdr:rowOff>66674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BFB2F6CA-FADF-40A3-84AA-0AB24426F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133350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EE90484-7D39-47E2-9EF9-FC1FB97FB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742950</xdr:colOff>
      <xdr:row>32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60960</xdr:rowOff>
    </xdr:from>
    <xdr:to>
      <xdr:col>8</xdr:col>
      <xdr:colOff>758190</xdr:colOff>
      <xdr:row>31</xdr:row>
      <xdr:rowOff>99060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D1E7-10E6-4C7B-8003-DE1648A0CAE0}">
  <dimension ref="A1:AF40"/>
  <sheetViews>
    <sheetView showGridLines="0" tabSelected="1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  <c r="H1" s="31" t="s">
        <v>63</v>
      </c>
      <c r="I1" s="31"/>
      <c r="J1" s="31"/>
      <c r="K1" s="32"/>
      <c r="L1" s="31"/>
    </row>
    <row r="2" spans="1:32" s="3" customFormat="1" ht="28.5" customHeight="1" thickBot="1" x14ac:dyDescent="0.25">
      <c r="A2" s="2" t="s">
        <v>64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2021</v>
      </c>
      <c r="C3" s="34"/>
      <c r="D3" s="5"/>
      <c r="E3" s="34">
        <v>2022</v>
      </c>
      <c r="F3" s="34"/>
      <c r="G3" s="6"/>
      <c r="H3" s="34" t="s">
        <v>65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30344</v>
      </c>
      <c r="C5" s="12">
        <f>SUM(C6:C13)</f>
        <v>100.00000000000001</v>
      </c>
      <c r="D5" s="11"/>
      <c r="E5" s="11">
        <f>SUM(E6:E13)</f>
        <v>30359</v>
      </c>
      <c r="F5" s="12">
        <f>SUM(F6:F13)</f>
        <v>99.999999999999986</v>
      </c>
      <c r="G5" s="11"/>
      <c r="H5" s="25">
        <f>IF(E5-B5=0,"-",E5-B5)</f>
        <v>15</v>
      </c>
      <c r="I5" s="26">
        <f>IF(H5="-","-",(H5/B5*100))</f>
        <v>4.9433166359082514E-2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2158</v>
      </c>
      <c r="C6" s="14">
        <f>B6/B$5*100</f>
        <v>7.1117848668600043</v>
      </c>
      <c r="D6" s="13"/>
      <c r="E6" s="13">
        <v>2105</v>
      </c>
      <c r="F6" s="14">
        <f>E6/E$5*100</f>
        <v>6.933693468164301</v>
      </c>
      <c r="G6" s="13"/>
      <c r="H6" s="21">
        <f>IF(E6-B6=0,"-",E6-B6)</f>
        <v>-53</v>
      </c>
      <c r="I6" s="22">
        <f>IF(H6="-","-",(H6/B6*100))</f>
        <v>-2.4559777571825765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3846</v>
      </c>
      <c r="C7" s="14">
        <f t="shared" ref="C7:C16" si="0">B7/B$5*100</f>
        <v>12.67466385446876</v>
      </c>
      <c r="D7" s="13"/>
      <c r="E7" s="13">
        <v>3849</v>
      </c>
      <c r="F7" s="14">
        <f t="shared" ref="F7:F16" si="1">E7/E$5*100</f>
        <v>12.67828321090945</v>
      </c>
      <c r="G7" s="13"/>
      <c r="H7" s="21">
        <f>IF(E7-B7=0,"-",E7-B7)</f>
        <v>3</v>
      </c>
      <c r="I7" s="22">
        <f>IF(H7="-","-",(H7/B7*100))</f>
        <v>7.8003120124804995E-2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3338</v>
      </c>
      <c r="C8" s="14">
        <f t="shared" si="0"/>
        <v>11.000527287107831</v>
      </c>
      <c r="D8" s="13"/>
      <c r="E8" s="13">
        <v>3261</v>
      </c>
      <c r="F8" s="14">
        <f t="shared" si="1"/>
        <v>10.7414605224151</v>
      </c>
      <c r="G8" s="13"/>
      <c r="H8" s="21">
        <f t="shared" ref="H8:H16" si="2">IF(E8-B8=0,"-",E8-B8)</f>
        <v>-77</v>
      </c>
      <c r="I8" s="22">
        <f t="shared" ref="I8:I10" si="3">IF(H8="-","-",(H8/B8*100))</f>
        <v>-2.3067705212702219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7766</v>
      </c>
      <c r="C9" s="14">
        <f t="shared" si="0"/>
        <v>25.593197996308991</v>
      </c>
      <c r="D9" s="13"/>
      <c r="E9" s="13">
        <v>7765</v>
      </c>
      <c r="F9" s="14">
        <f t="shared" si="1"/>
        <v>25.577258802990876</v>
      </c>
      <c r="G9" s="13"/>
      <c r="H9" s="21">
        <f t="shared" si="2"/>
        <v>-1</v>
      </c>
      <c r="I9" s="22">
        <f t="shared" si="3"/>
        <v>-1.287664177182591E-2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6136</v>
      </c>
      <c r="C10" s="14">
        <f t="shared" si="0"/>
        <v>20.221460585288689</v>
      </c>
      <c r="D10" s="13"/>
      <c r="E10" s="13">
        <v>6139</v>
      </c>
      <c r="F10" s="14">
        <f t="shared" si="1"/>
        <v>20.221351164399355</v>
      </c>
      <c r="G10" s="13"/>
      <c r="H10" s="21">
        <f t="shared" si="2"/>
        <v>3</v>
      </c>
      <c r="I10" s="22">
        <f t="shared" si="3"/>
        <v>4.8891786179921778E-2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3828</v>
      </c>
      <c r="C11" s="14">
        <f t="shared" si="0"/>
        <v>12.615344054837859</v>
      </c>
      <c r="D11" s="13"/>
      <c r="E11" s="13">
        <v>3803</v>
      </c>
      <c r="F11" s="14">
        <f t="shared" si="1"/>
        <v>12.526763068612274</v>
      </c>
      <c r="G11" s="13"/>
      <c r="H11" s="21">
        <f>IF(E11-B11=0,"-",E11-B11)</f>
        <v>-25</v>
      </c>
      <c r="I11" s="22">
        <f>IF(H11="-","-",(H11/B11*100))</f>
        <v>-0.6530825496342737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2391</v>
      </c>
      <c r="C12" s="14">
        <f t="shared" si="0"/>
        <v>7.8796467176377529</v>
      </c>
      <c r="D12" s="13"/>
      <c r="E12" s="13">
        <v>2526</v>
      </c>
      <c r="F12" s="14">
        <f t="shared" si="1"/>
        <v>8.3204321617971608</v>
      </c>
      <c r="G12" s="13"/>
      <c r="H12" s="21">
        <f t="shared" si="2"/>
        <v>135</v>
      </c>
      <c r="I12" s="22">
        <f>IF(H12="-","-",(H12/B12*100))</f>
        <v>5.6461731493099121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881</v>
      </c>
      <c r="C13" s="14">
        <f t="shared" si="0"/>
        <v>2.9033746374901135</v>
      </c>
      <c r="D13" s="13"/>
      <c r="E13" s="13">
        <v>911</v>
      </c>
      <c r="F13" s="14">
        <f t="shared" si="1"/>
        <v>3.000757600711486</v>
      </c>
      <c r="G13" s="13"/>
      <c r="H13" s="21">
        <f t="shared" si="2"/>
        <v>30</v>
      </c>
      <c r="I13" s="22">
        <f t="shared" ref="I13" si="4">IF(H13="-","-",(H13/B13*100))</f>
        <v>3.4052213393870598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6004</v>
      </c>
      <c r="C14" s="14">
        <f t="shared" si="0"/>
        <v>19.786448721328764</v>
      </c>
      <c r="D14" s="13"/>
      <c r="E14" s="13">
        <v>5954</v>
      </c>
      <c r="F14" s="14">
        <f t="shared" si="1"/>
        <v>19.611976679073749</v>
      </c>
      <c r="G14" s="13"/>
      <c r="H14" s="21">
        <f>IF(E14-B14=0,"-",E14-B14)</f>
        <v>-50</v>
      </c>
      <c r="I14" s="22">
        <f>IF(H14="-","-",(H14/B14*100))</f>
        <v>-0.83277814790139915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17240</v>
      </c>
      <c r="C15" s="14">
        <f t="shared" si="0"/>
        <v>56.815185868705512</v>
      </c>
      <c r="D15" s="13"/>
      <c r="E15" s="13">
        <v>17165</v>
      </c>
      <c r="F15" s="14">
        <f t="shared" si="1"/>
        <v>56.540070489805331</v>
      </c>
      <c r="G15" s="13"/>
      <c r="H15" s="21">
        <f t="shared" si="2"/>
        <v>-75</v>
      </c>
      <c r="I15" s="22">
        <f>IF(H15="-","-",(H15/B15*100))</f>
        <v>-0.43503480278422274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7100</v>
      </c>
      <c r="C16" s="19">
        <f t="shared" si="0"/>
        <v>23.398365409965727</v>
      </c>
      <c r="D16" s="18"/>
      <c r="E16" s="18">
        <v>7240</v>
      </c>
      <c r="F16" s="33">
        <f t="shared" si="1"/>
        <v>23.847952831120921</v>
      </c>
      <c r="G16" s="18"/>
      <c r="H16" s="24">
        <f t="shared" si="2"/>
        <v>140</v>
      </c>
      <c r="I16" s="23">
        <f t="shared" ref="I16" si="5">IF(H16="-","-",(H16/B16*100))</f>
        <v>1.971830985915493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66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  <c r="E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28</v>
      </c>
    </row>
    <row r="3" spans="1:32" ht="12.75" x14ac:dyDescent="0.2">
      <c r="A3" s="4" t="s">
        <v>1</v>
      </c>
      <c r="B3" s="34">
        <v>2012</v>
      </c>
      <c r="C3" s="34"/>
      <c r="D3" s="5"/>
      <c r="E3" s="34">
        <v>2013</v>
      </c>
      <c r="F3" s="34"/>
      <c r="G3" s="6"/>
      <c r="H3" s="34" t="s">
        <v>29</v>
      </c>
      <c r="I3" s="34"/>
      <c r="K3" s="3"/>
      <c r="L3" s="3"/>
      <c r="M3" s="3"/>
      <c r="N3" s="3"/>
    </row>
    <row r="4" spans="1:32" ht="12.75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0</v>
      </c>
      <c r="B5" s="11">
        <f>SUM(B6:B13)</f>
        <v>28502</v>
      </c>
      <c r="C5" s="12">
        <f>SUM(C6:C13)</f>
        <v>99.999999999999986</v>
      </c>
      <c r="D5" s="11"/>
      <c r="E5" s="11">
        <f>SUM(E6:E13)</f>
        <v>28666</v>
      </c>
      <c r="F5" s="12">
        <f>SUM(F6:F13)</f>
        <v>100</v>
      </c>
      <c r="G5" s="11"/>
      <c r="H5" s="11">
        <f>SUM(H6:H13)</f>
        <v>164</v>
      </c>
      <c r="I5" s="27">
        <f>H5/B5*100</f>
        <v>0.57539821766893551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3</v>
      </c>
      <c r="B6" s="13">
        <v>2166</v>
      </c>
      <c r="C6" s="14">
        <f>B6/B$5*100</f>
        <v>7.5994667040909416</v>
      </c>
      <c r="D6" s="13"/>
      <c r="E6" s="13">
        <v>2136</v>
      </c>
      <c r="F6" s="14">
        <f>E6/E$5*100</f>
        <v>7.4513360775831998</v>
      </c>
      <c r="G6" s="13"/>
      <c r="H6" s="13">
        <f>E6-B6</f>
        <v>-30</v>
      </c>
      <c r="I6" s="28">
        <f t="shared" ref="I6:I16" si="0">H6/B6*100</f>
        <v>-1.3850415512465373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14</v>
      </c>
      <c r="B7" s="13">
        <v>3530</v>
      </c>
      <c r="C7" s="14">
        <f t="shared" ref="C7:C16" si="1">B7/B$5*100</f>
        <v>12.385095782752087</v>
      </c>
      <c r="D7" s="13"/>
      <c r="E7" s="13">
        <v>3533</v>
      </c>
      <c r="F7" s="14">
        <f t="shared" ref="F7:F16" si="2">E7/E$5*100</f>
        <v>12.324705225702923</v>
      </c>
      <c r="G7" s="13"/>
      <c r="H7" s="13">
        <f t="shared" ref="H7:H16" si="3">E7-B7</f>
        <v>3</v>
      </c>
      <c r="I7" s="28">
        <f t="shared" si="0"/>
        <v>8.4985835694050993E-2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15</v>
      </c>
      <c r="B8" s="13">
        <v>3748</v>
      </c>
      <c r="C8" s="14">
        <f t="shared" si="1"/>
        <v>13.149954389165671</v>
      </c>
      <c r="D8" s="13"/>
      <c r="E8" s="13">
        <v>3779</v>
      </c>
      <c r="F8" s="14">
        <f t="shared" si="2"/>
        <v>13.182864717784135</v>
      </c>
      <c r="G8" s="13"/>
      <c r="H8" s="13">
        <f t="shared" si="3"/>
        <v>31</v>
      </c>
      <c r="I8" s="28">
        <f t="shared" si="0"/>
        <v>0.82710779082177166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4</v>
      </c>
      <c r="B9" s="13">
        <v>7552</v>
      </c>
      <c r="C9" s="14">
        <f t="shared" si="1"/>
        <v>26.496386218510981</v>
      </c>
      <c r="D9" s="13"/>
      <c r="E9" s="13">
        <v>7577</v>
      </c>
      <c r="F9" s="14">
        <f t="shared" si="2"/>
        <v>26.432010046745276</v>
      </c>
      <c r="G9" s="13"/>
      <c r="H9" s="13">
        <f t="shared" si="3"/>
        <v>25</v>
      </c>
      <c r="I9" s="28">
        <f t="shared" si="0"/>
        <v>0.33103813559322032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5</v>
      </c>
      <c r="B10" s="13">
        <v>5979</v>
      </c>
      <c r="C10" s="14">
        <f t="shared" si="1"/>
        <v>20.977475264893691</v>
      </c>
      <c r="D10" s="13"/>
      <c r="E10" s="13">
        <v>5936</v>
      </c>
      <c r="F10" s="14">
        <f t="shared" si="2"/>
        <v>20.707458312984024</v>
      </c>
      <c r="G10" s="13"/>
      <c r="H10" s="13">
        <f t="shared" si="3"/>
        <v>-43</v>
      </c>
      <c r="I10" s="28">
        <f t="shared" si="0"/>
        <v>-0.71918381000167253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6</v>
      </c>
      <c r="B11" s="13">
        <v>3125</v>
      </c>
      <c r="C11" s="14">
        <f t="shared" si="1"/>
        <v>10.964142867167217</v>
      </c>
      <c r="D11" s="13"/>
      <c r="E11" s="13">
        <v>3270</v>
      </c>
      <c r="F11" s="14">
        <f t="shared" si="2"/>
        <v>11.407242028884394</v>
      </c>
      <c r="G11" s="13"/>
      <c r="H11" s="13">
        <f t="shared" si="3"/>
        <v>145</v>
      </c>
      <c r="I11" s="28">
        <f t="shared" si="0"/>
        <v>4.6399999999999997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7</v>
      </c>
      <c r="B12" s="13">
        <v>1633</v>
      </c>
      <c r="C12" s="14">
        <f t="shared" si="1"/>
        <v>5.729422496666901</v>
      </c>
      <c r="D12" s="13"/>
      <c r="E12" s="13">
        <v>1666</v>
      </c>
      <c r="F12" s="14">
        <f t="shared" si="2"/>
        <v>5.8117630642573079</v>
      </c>
      <c r="G12" s="13"/>
      <c r="H12" s="13">
        <f t="shared" si="3"/>
        <v>33</v>
      </c>
      <c r="I12" s="28">
        <f t="shared" si="0"/>
        <v>2.0208205756276789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8</v>
      </c>
      <c r="B13" s="13">
        <v>769</v>
      </c>
      <c r="C13" s="14">
        <f t="shared" si="1"/>
        <v>2.6980562767525083</v>
      </c>
      <c r="D13" s="13"/>
      <c r="E13" s="13">
        <v>769</v>
      </c>
      <c r="F13" s="14">
        <f t="shared" si="2"/>
        <v>2.6826205260587455</v>
      </c>
      <c r="G13" s="13"/>
      <c r="H13" s="21" t="str">
        <f>IF(SUM(E13)-SUM(B13)=0,"-",E13-B13)</f>
        <v>-</v>
      </c>
      <c r="I13" s="22" t="str">
        <f>IF(H13="-","-",H13/B13*100)</f>
        <v>-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12</v>
      </c>
      <c r="B14" s="13">
        <v>5696</v>
      </c>
      <c r="C14" s="14">
        <f t="shared" si="1"/>
        <v>19.984562486843028</v>
      </c>
      <c r="D14" s="13"/>
      <c r="E14" s="13">
        <v>5669</v>
      </c>
      <c r="F14" s="14">
        <f t="shared" si="2"/>
        <v>19.776041303286124</v>
      </c>
      <c r="G14" s="13"/>
      <c r="H14" s="13">
        <f t="shared" si="3"/>
        <v>-27</v>
      </c>
      <c r="I14" s="28">
        <f t="shared" si="0"/>
        <v>-0.4740168539325843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17279</v>
      </c>
      <c r="C15" s="14">
        <f t="shared" si="1"/>
        <v>60.62381587257034</v>
      </c>
      <c r="D15" s="13"/>
      <c r="E15" s="13">
        <v>17292</v>
      </c>
      <c r="F15" s="14">
        <f t="shared" si="2"/>
        <v>60.322333077513434</v>
      </c>
      <c r="G15" s="13"/>
      <c r="H15" s="13">
        <f t="shared" si="3"/>
        <v>13</v>
      </c>
      <c r="I15" s="28">
        <f t="shared" si="0"/>
        <v>7.5235835407141613E-2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5527</v>
      </c>
      <c r="C16" s="19">
        <f t="shared" si="1"/>
        <v>19.391621640586624</v>
      </c>
      <c r="D16" s="18"/>
      <c r="E16" s="18">
        <v>5705</v>
      </c>
      <c r="F16" s="19">
        <f t="shared" si="2"/>
        <v>19.901625619200448</v>
      </c>
      <c r="G16" s="18"/>
      <c r="H16" s="18">
        <f t="shared" si="3"/>
        <v>178</v>
      </c>
      <c r="I16" s="19">
        <f t="shared" si="0"/>
        <v>3.2205536457390993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30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  <ignoredError sqref="H13:I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31</v>
      </c>
    </row>
    <row r="3" spans="1:32" ht="12.75" x14ac:dyDescent="0.2">
      <c r="A3" s="4" t="s">
        <v>1</v>
      </c>
      <c r="B3" s="34">
        <v>2011</v>
      </c>
      <c r="C3" s="34"/>
      <c r="D3" s="5"/>
      <c r="E3" s="34">
        <v>2012</v>
      </c>
      <c r="F3" s="34"/>
      <c r="G3" s="6"/>
      <c r="H3" s="34" t="s">
        <v>32</v>
      </c>
      <c r="I3" s="34"/>
      <c r="K3" s="3"/>
      <c r="L3" s="3"/>
      <c r="M3" s="3"/>
      <c r="N3" s="3"/>
    </row>
    <row r="4" spans="1:32" ht="12.75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0</v>
      </c>
      <c r="B5" s="11">
        <f>SUM(B6:B13)</f>
        <v>28355</v>
      </c>
      <c r="C5" s="12">
        <f>SUM(C6:C13)</f>
        <v>99.999999999999986</v>
      </c>
      <c r="D5" s="11"/>
      <c r="E5" s="11">
        <f>SUM(E6:E13)</f>
        <v>28502</v>
      </c>
      <c r="F5" s="12">
        <f>SUM(F6:F13)</f>
        <v>99.999999999999986</v>
      </c>
      <c r="G5" s="11"/>
      <c r="H5" s="11">
        <f>SUM(H6:H13)</f>
        <v>147</v>
      </c>
      <c r="I5" s="27">
        <f>H5/B5*100</f>
        <v>0.518427085170164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3</v>
      </c>
      <c r="B6" s="13">
        <v>2130</v>
      </c>
      <c r="C6" s="14">
        <f>B6/B$5*100</f>
        <v>7.5119026626697227</v>
      </c>
      <c r="D6" s="13"/>
      <c r="E6" s="13">
        <v>2166</v>
      </c>
      <c r="F6" s="14">
        <f>E6/E$5*100</f>
        <v>7.5994667040909416</v>
      </c>
      <c r="G6" s="13"/>
      <c r="H6" s="13">
        <f>E6-B6</f>
        <v>36</v>
      </c>
      <c r="I6" s="28">
        <f t="shared" ref="I6:I16" si="0">H6/B6*100</f>
        <v>1.6901408450704223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14</v>
      </c>
      <c r="B7" s="13">
        <v>3539</v>
      </c>
      <c r="C7" s="14">
        <f t="shared" ref="C7:C16" si="1">B7/B$5*100</f>
        <v>12.481043907600069</v>
      </c>
      <c r="D7" s="13"/>
      <c r="E7" s="13">
        <v>3530</v>
      </c>
      <c r="F7" s="14">
        <f t="shared" ref="F7:F16" si="2">E7/E$5*100</f>
        <v>12.385095782752087</v>
      </c>
      <c r="G7" s="13"/>
      <c r="H7" s="13">
        <f t="shared" ref="H7:H16" si="3">E7-B7</f>
        <v>-9</v>
      </c>
      <c r="I7" s="28">
        <f t="shared" si="0"/>
        <v>-0.25430912687199769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15</v>
      </c>
      <c r="B8" s="13">
        <v>3757</v>
      </c>
      <c r="C8" s="14">
        <f t="shared" si="1"/>
        <v>13.249867748192559</v>
      </c>
      <c r="D8" s="13"/>
      <c r="E8" s="13">
        <v>3748</v>
      </c>
      <c r="F8" s="14">
        <f t="shared" si="2"/>
        <v>13.149954389165671</v>
      </c>
      <c r="G8" s="13"/>
      <c r="H8" s="13">
        <f t="shared" si="3"/>
        <v>-9</v>
      </c>
      <c r="I8" s="28">
        <f t="shared" si="0"/>
        <v>-0.23955283470854402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4</v>
      </c>
      <c r="B9" s="13">
        <v>7528</v>
      </c>
      <c r="C9" s="14">
        <f t="shared" si="1"/>
        <v>26.54910950449656</v>
      </c>
      <c r="D9" s="13"/>
      <c r="E9" s="13">
        <v>7552</v>
      </c>
      <c r="F9" s="14">
        <f t="shared" si="2"/>
        <v>26.496386218510981</v>
      </c>
      <c r="G9" s="13"/>
      <c r="H9" s="13">
        <f t="shared" si="3"/>
        <v>24</v>
      </c>
      <c r="I9" s="28">
        <f t="shared" si="0"/>
        <v>0.3188097768331562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5</v>
      </c>
      <c r="B10" s="13">
        <v>6043</v>
      </c>
      <c r="C10" s="14">
        <f t="shared" si="1"/>
        <v>21.311937929818374</v>
      </c>
      <c r="D10" s="13"/>
      <c r="E10" s="13">
        <v>5979</v>
      </c>
      <c r="F10" s="14">
        <f t="shared" si="2"/>
        <v>20.977475264893691</v>
      </c>
      <c r="G10" s="13"/>
      <c r="H10" s="13">
        <f t="shared" si="3"/>
        <v>-64</v>
      </c>
      <c r="I10" s="28">
        <f t="shared" si="0"/>
        <v>-1.0590766175740527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6</v>
      </c>
      <c r="B11" s="13">
        <v>2981</v>
      </c>
      <c r="C11" s="14">
        <f t="shared" si="1"/>
        <v>10.513137012872509</v>
      </c>
      <c r="D11" s="13"/>
      <c r="E11" s="13">
        <v>3125</v>
      </c>
      <c r="F11" s="14">
        <f t="shared" si="2"/>
        <v>10.964142867167217</v>
      </c>
      <c r="G11" s="13"/>
      <c r="H11" s="13">
        <f t="shared" si="3"/>
        <v>144</v>
      </c>
      <c r="I11" s="28">
        <f t="shared" si="0"/>
        <v>4.83059376048306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7</v>
      </c>
      <c r="B12" s="13">
        <v>1619</v>
      </c>
      <c r="C12" s="14">
        <f t="shared" si="1"/>
        <v>5.7097513666020099</v>
      </c>
      <c r="D12" s="13"/>
      <c r="E12" s="13">
        <v>1633</v>
      </c>
      <c r="F12" s="14">
        <f t="shared" si="2"/>
        <v>5.729422496666901</v>
      </c>
      <c r="G12" s="13"/>
      <c r="H12" s="13">
        <f t="shared" si="3"/>
        <v>14</v>
      </c>
      <c r="I12" s="28">
        <f t="shared" si="0"/>
        <v>0.86473131562693017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8</v>
      </c>
      <c r="B13" s="13">
        <v>758</v>
      </c>
      <c r="C13" s="14">
        <f t="shared" si="1"/>
        <v>2.6732498677481926</v>
      </c>
      <c r="D13" s="13"/>
      <c r="E13" s="13">
        <v>769</v>
      </c>
      <c r="F13" s="14">
        <f t="shared" si="2"/>
        <v>2.6980562767525083</v>
      </c>
      <c r="G13" s="13"/>
      <c r="H13" s="13">
        <f t="shared" si="3"/>
        <v>11</v>
      </c>
      <c r="I13" s="28">
        <f t="shared" si="0"/>
        <v>1.4511873350923483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12</v>
      </c>
      <c r="B14" s="13">
        <v>5669</v>
      </c>
      <c r="C14" s="14">
        <f t="shared" si="1"/>
        <v>19.992946570269794</v>
      </c>
      <c r="D14" s="13"/>
      <c r="E14" s="13">
        <v>5696</v>
      </c>
      <c r="F14" s="14">
        <f t="shared" si="2"/>
        <v>19.984562486843028</v>
      </c>
      <c r="G14" s="13"/>
      <c r="H14" s="13">
        <f t="shared" si="3"/>
        <v>27</v>
      </c>
      <c r="I14" s="28">
        <f t="shared" si="0"/>
        <v>0.47627447521608746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17328</v>
      </c>
      <c r="C15" s="14">
        <f t="shared" si="1"/>
        <v>61.110915182507497</v>
      </c>
      <c r="D15" s="13"/>
      <c r="E15" s="13">
        <v>17279</v>
      </c>
      <c r="F15" s="14">
        <f t="shared" si="2"/>
        <v>60.62381587257034</v>
      </c>
      <c r="G15" s="13"/>
      <c r="H15" s="13">
        <f t="shared" si="3"/>
        <v>-49</v>
      </c>
      <c r="I15" s="28">
        <f t="shared" si="0"/>
        <v>-0.28277931671283468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5358</v>
      </c>
      <c r="C16" s="19">
        <f t="shared" si="1"/>
        <v>18.896138247222712</v>
      </c>
      <c r="D16" s="18"/>
      <c r="E16" s="18">
        <v>5527</v>
      </c>
      <c r="F16" s="19">
        <f t="shared" si="2"/>
        <v>19.391621640586624</v>
      </c>
      <c r="G16" s="18"/>
      <c r="H16" s="18">
        <f t="shared" si="3"/>
        <v>169</v>
      </c>
      <c r="I16" s="19">
        <f t="shared" si="0"/>
        <v>3.1541620007465472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34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35</v>
      </c>
    </row>
    <row r="3" spans="1:32" x14ac:dyDescent="0.2">
      <c r="A3" s="4" t="s">
        <v>1</v>
      </c>
      <c r="B3" s="34">
        <v>2010</v>
      </c>
      <c r="C3" s="34"/>
      <c r="D3" s="5"/>
      <c r="E3" s="34">
        <v>2011</v>
      </c>
      <c r="F3" s="34"/>
      <c r="G3" s="6"/>
      <c r="H3" s="34" t="s">
        <v>36</v>
      </c>
      <c r="I3" s="34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28007</v>
      </c>
      <c r="C5" s="12">
        <f>SUM(C6:C13)</f>
        <v>100</v>
      </c>
      <c r="D5" s="11"/>
      <c r="E5" s="11">
        <f>SUM(E6:E13)</f>
        <v>28355</v>
      </c>
      <c r="F5" s="12">
        <f>SUM(F6:F13)</f>
        <v>99.999999999999986</v>
      </c>
      <c r="G5" s="11"/>
      <c r="H5" s="11">
        <f>SUM(H6:H13)</f>
        <v>348</v>
      </c>
      <c r="I5" s="27">
        <f>H5/B5*100</f>
        <v>1.2425465062305852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2097</v>
      </c>
      <c r="C6" s="14">
        <f>B6/B$5*100</f>
        <v>7.4874138608205092</v>
      </c>
      <c r="D6" s="13"/>
      <c r="E6" s="13">
        <v>2130</v>
      </c>
      <c r="F6" s="14">
        <f>E6/E$5*100</f>
        <v>7.5119026626697227</v>
      </c>
      <c r="G6" s="13"/>
      <c r="H6" s="13">
        <f>E6-B6</f>
        <v>33</v>
      </c>
      <c r="I6" s="28">
        <f t="shared" ref="I6:I16" si="0">H6/B6*100</f>
        <v>1.5736766809728182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14</v>
      </c>
      <c r="B7" s="13">
        <v>3541</v>
      </c>
      <c r="C7" s="14">
        <f t="shared" ref="C7:C16" si="1">B7/B$5*100</f>
        <v>12.643267754489948</v>
      </c>
      <c r="D7" s="13"/>
      <c r="E7" s="13">
        <v>3539</v>
      </c>
      <c r="F7" s="14">
        <f t="shared" ref="F7:F16" si="2">E7/E$5*100</f>
        <v>12.481043907600069</v>
      </c>
      <c r="G7" s="13"/>
      <c r="H7" s="13">
        <f t="shared" ref="H7:H16" si="3">E7-B7</f>
        <v>-2</v>
      </c>
      <c r="I7" s="28">
        <f t="shared" si="0"/>
        <v>-5.6481219994351878E-2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15</v>
      </c>
      <c r="B8" s="13">
        <v>3646</v>
      </c>
      <c r="C8" s="14">
        <f t="shared" si="1"/>
        <v>13.018174027921592</v>
      </c>
      <c r="D8" s="13"/>
      <c r="E8" s="13">
        <v>3757</v>
      </c>
      <c r="F8" s="14">
        <f t="shared" si="2"/>
        <v>13.249867748192559</v>
      </c>
      <c r="G8" s="13"/>
      <c r="H8" s="13">
        <f t="shared" si="3"/>
        <v>111</v>
      </c>
      <c r="I8" s="28">
        <f t="shared" si="0"/>
        <v>3.0444322545255074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7482</v>
      </c>
      <c r="C9" s="14">
        <f t="shared" si="1"/>
        <v>26.714749883957584</v>
      </c>
      <c r="D9" s="13"/>
      <c r="E9" s="13">
        <v>7528</v>
      </c>
      <c r="F9" s="14">
        <f t="shared" si="2"/>
        <v>26.54910950449656</v>
      </c>
      <c r="G9" s="13"/>
      <c r="H9" s="13">
        <f t="shared" si="3"/>
        <v>46</v>
      </c>
      <c r="I9" s="28">
        <f t="shared" si="0"/>
        <v>0.61480887463245115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6096</v>
      </c>
      <c r="C10" s="14">
        <f t="shared" si="1"/>
        <v>21.765987074659908</v>
      </c>
      <c r="D10" s="13"/>
      <c r="E10" s="13">
        <v>6043</v>
      </c>
      <c r="F10" s="14">
        <f t="shared" si="2"/>
        <v>21.311937929818374</v>
      </c>
      <c r="G10" s="13"/>
      <c r="H10" s="13">
        <f t="shared" si="3"/>
        <v>-53</v>
      </c>
      <c r="I10" s="28">
        <f t="shared" si="0"/>
        <v>-0.86942257217847774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2776</v>
      </c>
      <c r="C11" s="14">
        <f t="shared" si="1"/>
        <v>9.9118077623451271</v>
      </c>
      <c r="D11" s="13"/>
      <c r="E11" s="13">
        <v>2981</v>
      </c>
      <c r="F11" s="14">
        <f t="shared" si="2"/>
        <v>10.513137012872509</v>
      </c>
      <c r="G11" s="13"/>
      <c r="H11" s="13">
        <f t="shared" si="3"/>
        <v>205</v>
      </c>
      <c r="I11" s="28">
        <f t="shared" si="0"/>
        <v>7.3847262247838623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1635</v>
      </c>
      <c r="C12" s="14">
        <f t="shared" si="1"/>
        <v>5.8378262577212841</v>
      </c>
      <c r="D12" s="13"/>
      <c r="E12" s="13">
        <v>1619</v>
      </c>
      <c r="F12" s="14">
        <f t="shared" si="2"/>
        <v>5.7097513666020099</v>
      </c>
      <c r="G12" s="13"/>
      <c r="H12" s="13">
        <f t="shared" si="3"/>
        <v>-16</v>
      </c>
      <c r="I12" s="28">
        <f t="shared" si="0"/>
        <v>-0.9785932721712538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734</v>
      </c>
      <c r="C13" s="14">
        <f t="shared" si="1"/>
        <v>2.6207733780840505</v>
      </c>
      <c r="D13" s="13"/>
      <c r="E13" s="13">
        <v>758</v>
      </c>
      <c r="F13" s="14">
        <f t="shared" si="2"/>
        <v>2.6732498677481926</v>
      </c>
      <c r="G13" s="13"/>
      <c r="H13" s="13">
        <f t="shared" si="3"/>
        <v>24</v>
      </c>
      <c r="I13" s="28">
        <f t="shared" si="0"/>
        <v>3.2697547683923704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5638</v>
      </c>
      <c r="C14" s="14">
        <f t="shared" si="1"/>
        <v>20.130681615310458</v>
      </c>
      <c r="D14" s="13"/>
      <c r="E14" s="13">
        <v>5669</v>
      </c>
      <c r="F14" s="14">
        <f t="shared" si="2"/>
        <v>19.992946570269794</v>
      </c>
      <c r="G14" s="13"/>
      <c r="H14" s="13">
        <f t="shared" si="3"/>
        <v>31</v>
      </c>
      <c r="I14" s="28">
        <f t="shared" si="0"/>
        <v>0.54984036892515076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17224</v>
      </c>
      <c r="C15" s="14">
        <f t="shared" si="1"/>
        <v>61.49891098653908</v>
      </c>
      <c r="D15" s="13"/>
      <c r="E15" s="13">
        <v>17328</v>
      </c>
      <c r="F15" s="14">
        <f t="shared" si="2"/>
        <v>61.110915182507497</v>
      </c>
      <c r="G15" s="13"/>
      <c r="H15" s="13">
        <f t="shared" si="3"/>
        <v>104</v>
      </c>
      <c r="I15" s="28">
        <f t="shared" si="0"/>
        <v>0.60380863910822102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5145</v>
      </c>
      <c r="C16" s="19">
        <f t="shared" si="1"/>
        <v>18.370407398150462</v>
      </c>
      <c r="D16" s="18"/>
      <c r="E16" s="18">
        <v>5358</v>
      </c>
      <c r="F16" s="19">
        <f t="shared" si="2"/>
        <v>18.896138247222712</v>
      </c>
      <c r="G16" s="18"/>
      <c r="H16" s="18">
        <f t="shared" si="3"/>
        <v>213</v>
      </c>
      <c r="I16" s="19">
        <f t="shared" si="0"/>
        <v>4.1399416909620994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37</v>
      </c>
    </row>
    <row r="3" spans="1:32" x14ac:dyDescent="0.2">
      <c r="A3" s="4" t="s">
        <v>1</v>
      </c>
      <c r="B3" s="34">
        <v>2009</v>
      </c>
      <c r="C3" s="34"/>
      <c r="D3" s="5"/>
      <c r="E3" s="34">
        <v>2010</v>
      </c>
      <c r="F3" s="34"/>
      <c r="G3" s="6"/>
      <c r="H3" s="34" t="s">
        <v>38</v>
      </c>
      <c r="I3" s="34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27734</v>
      </c>
      <c r="C5" s="12">
        <f>SUM(C6:C13)</f>
        <v>100.00000000000001</v>
      </c>
      <c r="D5" s="11"/>
      <c r="E5" s="11">
        <f>SUM(E6:E13)</f>
        <v>28007</v>
      </c>
      <c r="F5" s="12">
        <f>SUM(F6:F13)</f>
        <v>100</v>
      </c>
      <c r="G5" s="11"/>
      <c r="H5" s="11">
        <f>SUM(H6:H13)</f>
        <v>273</v>
      </c>
      <c r="I5" s="27">
        <f>H5/B5*100</f>
        <v>0.98435133770822825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2079</v>
      </c>
      <c r="C6" s="14">
        <f>B6/B$5*100</f>
        <v>7.4962140333165062</v>
      </c>
      <c r="D6" s="13"/>
      <c r="E6" s="13">
        <v>2097</v>
      </c>
      <c r="F6" s="14">
        <f>E6/E$5*100</f>
        <v>7.4874138608205092</v>
      </c>
      <c r="G6" s="13"/>
      <c r="H6" s="13">
        <f>E6-B6</f>
        <v>18</v>
      </c>
      <c r="I6" s="28">
        <f t="shared" ref="I6:I16" si="0">H6/B6*100</f>
        <v>0.86580086580086579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14</v>
      </c>
      <c r="B7" s="13">
        <v>3598</v>
      </c>
      <c r="C7" s="14">
        <f t="shared" ref="C7:C16" si="1">B7/B$5*100</f>
        <v>12.973245835436648</v>
      </c>
      <c r="D7" s="13"/>
      <c r="E7" s="13">
        <v>3541</v>
      </c>
      <c r="F7" s="14">
        <f t="shared" ref="F7:F16" si="2">E7/E$5*100</f>
        <v>12.643267754489948</v>
      </c>
      <c r="G7" s="13"/>
      <c r="H7" s="13">
        <f t="shared" ref="H7:H16" si="3">E7-B7</f>
        <v>-57</v>
      </c>
      <c r="I7" s="28">
        <f t="shared" si="0"/>
        <v>-1.584213451917732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15</v>
      </c>
      <c r="B8" s="13">
        <v>3614</v>
      </c>
      <c r="C8" s="14">
        <f t="shared" si="1"/>
        <v>13.030936756327973</v>
      </c>
      <c r="D8" s="13"/>
      <c r="E8" s="13">
        <v>3646</v>
      </c>
      <c r="F8" s="14">
        <f t="shared" si="2"/>
        <v>13.018174027921592</v>
      </c>
      <c r="G8" s="13"/>
      <c r="H8" s="13">
        <f t="shared" si="3"/>
        <v>32</v>
      </c>
      <c r="I8" s="28">
        <f t="shared" si="0"/>
        <v>0.88544548976203652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7432</v>
      </c>
      <c r="C9" s="14">
        <f t="shared" si="1"/>
        <v>26.797432754020335</v>
      </c>
      <c r="D9" s="13"/>
      <c r="E9" s="13">
        <v>7482</v>
      </c>
      <c r="F9" s="14">
        <f t="shared" si="2"/>
        <v>26.714749883957584</v>
      </c>
      <c r="G9" s="13"/>
      <c r="H9" s="13">
        <f t="shared" si="3"/>
        <v>50</v>
      </c>
      <c r="I9" s="28">
        <f t="shared" si="0"/>
        <v>0.67276641550053817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6078</v>
      </c>
      <c r="C10" s="14">
        <f t="shared" si="1"/>
        <v>21.915338573591981</v>
      </c>
      <c r="D10" s="13"/>
      <c r="E10" s="13">
        <v>6096</v>
      </c>
      <c r="F10" s="14">
        <f t="shared" si="2"/>
        <v>21.765987074659908</v>
      </c>
      <c r="G10" s="13"/>
      <c r="H10" s="13">
        <f t="shared" si="3"/>
        <v>18</v>
      </c>
      <c r="I10" s="28">
        <f t="shared" si="0"/>
        <v>0.29615004935834155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2625</v>
      </c>
      <c r="C11" s="14">
        <f t="shared" si="1"/>
        <v>9.4649167087329644</v>
      </c>
      <c r="D11" s="13"/>
      <c r="E11" s="13">
        <v>2776</v>
      </c>
      <c r="F11" s="14">
        <f t="shared" si="2"/>
        <v>9.9118077623451271</v>
      </c>
      <c r="G11" s="13"/>
      <c r="H11" s="13">
        <f t="shared" si="3"/>
        <v>151</v>
      </c>
      <c r="I11" s="28">
        <f t="shared" si="0"/>
        <v>5.7523809523809524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1600</v>
      </c>
      <c r="C12" s="14">
        <f t="shared" si="1"/>
        <v>5.7690920891324726</v>
      </c>
      <c r="D12" s="13"/>
      <c r="E12" s="13">
        <v>1635</v>
      </c>
      <c r="F12" s="14">
        <f t="shared" si="2"/>
        <v>5.8378262577212841</v>
      </c>
      <c r="G12" s="13"/>
      <c r="H12" s="13">
        <f t="shared" si="3"/>
        <v>35</v>
      </c>
      <c r="I12" s="28">
        <f t="shared" si="0"/>
        <v>2.1875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708</v>
      </c>
      <c r="C13" s="14">
        <f t="shared" si="1"/>
        <v>2.5528232494411189</v>
      </c>
      <c r="D13" s="13"/>
      <c r="E13" s="13">
        <v>734</v>
      </c>
      <c r="F13" s="14">
        <f t="shared" si="2"/>
        <v>2.6207733780840505</v>
      </c>
      <c r="G13" s="13"/>
      <c r="H13" s="13">
        <f t="shared" si="3"/>
        <v>26</v>
      </c>
      <c r="I13" s="28">
        <f t="shared" si="0"/>
        <v>3.6723163841807911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5677</v>
      </c>
      <c r="C14" s="14">
        <f t="shared" si="1"/>
        <v>20.469459868753155</v>
      </c>
      <c r="D14" s="13"/>
      <c r="E14" s="13">
        <v>5638</v>
      </c>
      <c r="F14" s="14">
        <f t="shared" si="2"/>
        <v>20.130681615310458</v>
      </c>
      <c r="G14" s="13"/>
      <c r="H14" s="13">
        <f t="shared" si="3"/>
        <v>-39</v>
      </c>
      <c r="I14" s="28">
        <f t="shared" si="0"/>
        <v>-0.68698256121190771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17124</v>
      </c>
      <c r="C15" s="14">
        <f t="shared" si="1"/>
        <v>61.743708083940284</v>
      </c>
      <c r="D15" s="13"/>
      <c r="E15" s="13">
        <v>17224</v>
      </c>
      <c r="F15" s="14">
        <f t="shared" si="2"/>
        <v>61.49891098653908</v>
      </c>
      <c r="G15" s="13"/>
      <c r="H15" s="13">
        <f t="shared" si="3"/>
        <v>100</v>
      </c>
      <c r="I15" s="28">
        <f t="shared" si="0"/>
        <v>0.58397570661060494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4933</v>
      </c>
      <c r="C16" s="19">
        <f t="shared" si="1"/>
        <v>17.786832047306554</v>
      </c>
      <c r="D16" s="18"/>
      <c r="E16" s="18">
        <v>5145</v>
      </c>
      <c r="F16" s="19">
        <f t="shared" si="2"/>
        <v>18.370407398150462</v>
      </c>
      <c r="G16" s="18"/>
      <c r="H16" s="18">
        <f t="shared" si="3"/>
        <v>212</v>
      </c>
      <c r="I16" s="19">
        <f t="shared" si="0"/>
        <v>4.2975876748428945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39</v>
      </c>
    </row>
    <row r="3" spans="1:32" x14ac:dyDescent="0.2">
      <c r="A3" s="4" t="s">
        <v>1</v>
      </c>
      <c r="B3" s="34">
        <v>2008</v>
      </c>
      <c r="C3" s="34"/>
      <c r="D3" s="5"/>
      <c r="E3" s="34">
        <v>2009</v>
      </c>
      <c r="F3" s="34"/>
      <c r="G3" s="6"/>
      <c r="H3" s="34" t="s">
        <v>40</v>
      </c>
      <c r="I3" s="34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27456</v>
      </c>
      <c r="C5" s="12">
        <f>SUM(C6:C13)</f>
        <v>100.00000000000001</v>
      </c>
      <c r="D5" s="11"/>
      <c r="E5" s="11">
        <f>SUM(E6:E13)</f>
        <v>27734</v>
      </c>
      <c r="F5" s="12">
        <f>SUM(F6:F13)</f>
        <v>99.999999999999986</v>
      </c>
      <c r="G5" s="11"/>
      <c r="H5" s="11">
        <f>SUM(H6:H13)</f>
        <v>278</v>
      </c>
      <c r="I5" s="27">
        <f>H5/B5*100</f>
        <v>1.0125291375291376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2056</v>
      </c>
      <c r="C6" s="14">
        <f>B6/B$5*100</f>
        <v>7.4883449883449886</v>
      </c>
      <c r="D6" s="13"/>
      <c r="E6" s="13">
        <v>2079</v>
      </c>
      <c r="F6" s="14">
        <f>E6/E$5*100</f>
        <v>7.4962140333165062</v>
      </c>
      <c r="G6" s="13"/>
      <c r="H6" s="13">
        <f>E6-B6</f>
        <v>23</v>
      </c>
      <c r="I6" s="28">
        <f t="shared" ref="I6:I16" si="0">H6/B6*100</f>
        <v>1.1186770428015564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2926</v>
      </c>
      <c r="C7" s="14">
        <f t="shared" ref="C7:C16" si="1">B7/B$5*100</f>
        <v>10.657051282051281</v>
      </c>
      <c r="D7" s="13"/>
      <c r="E7" s="13">
        <v>2879</v>
      </c>
      <c r="F7" s="14">
        <f t="shared" ref="F7:F16" si="2">E7/E$5*100</f>
        <v>10.380760077882742</v>
      </c>
      <c r="G7" s="13"/>
      <c r="H7" s="13">
        <f t="shared" ref="H7:H16" si="3">E7-B7</f>
        <v>-47</v>
      </c>
      <c r="I7" s="28">
        <f t="shared" si="0"/>
        <v>-1.6062884483937117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4231</v>
      </c>
      <c r="C8" s="14">
        <f t="shared" si="1"/>
        <v>15.410110722610723</v>
      </c>
      <c r="D8" s="13"/>
      <c r="E8" s="13">
        <v>4333</v>
      </c>
      <c r="F8" s="14">
        <f t="shared" si="2"/>
        <v>15.623422513881877</v>
      </c>
      <c r="G8" s="13"/>
      <c r="H8" s="13">
        <f t="shared" si="3"/>
        <v>102</v>
      </c>
      <c r="I8" s="28">
        <f t="shared" si="0"/>
        <v>2.4107775939494211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7441</v>
      </c>
      <c r="C9" s="14">
        <f t="shared" si="1"/>
        <v>27.101544289044288</v>
      </c>
      <c r="D9" s="13"/>
      <c r="E9" s="13">
        <v>7432</v>
      </c>
      <c r="F9" s="14">
        <f t="shared" si="2"/>
        <v>26.797432754020335</v>
      </c>
      <c r="G9" s="13"/>
      <c r="H9" s="13">
        <f t="shared" si="3"/>
        <v>-9</v>
      </c>
      <c r="I9" s="28">
        <f t="shared" si="0"/>
        <v>-0.1209514850154549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6023</v>
      </c>
      <c r="C10" s="14">
        <f t="shared" si="1"/>
        <v>21.936917249417249</v>
      </c>
      <c r="D10" s="13"/>
      <c r="E10" s="13">
        <v>6078</v>
      </c>
      <c r="F10" s="14">
        <f t="shared" si="2"/>
        <v>21.915338573591981</v>
      </c>
      <c r="G10" s="13"/>
      <c r="H10" s="13">
        <f t="shared" si="3"/>
        <v>55</v>
      </c>
      <c r="I10" s="28">
        <f t="shared" si="0"/>
        <v>0.913166196247717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2505</v>
      </c>
      <c r="C11" s="14">
        <f t="shared" si="1"/>
        <v>9.1236888111888117</v>
      </c>
      <c r="D11" s="13"/>
      <c r="E11" s="13">
        <v>2625</v>
      </c>
      <c r="F11" s="14">
        <f t="shared" si="2"/>
        <v>9.4649167087329644</v>
      </c>
      <c r="G11" s="13"/>
      <c r="H11" s="13">
        <f t="shared" si="3"/>
        <v>120</v>
      </c>
      <c r="I11" s="28">
        <f t="shared" si="0"/>
        <v>4.7904191616766472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1592</v>
      </c>
      <c r="C12" s="14">
        <f t="shared" si="1"/>
        <v>5.798368298368298</v>
      </c>
      <c r="D12" s="13"/>
      <c r="E12" s="13">
        <v>1600</v>
      </c>
      <c r="F12" s="14">
        <f t="shared" si="2"/>
        <v>5.7690920891324726</v>
      </c>
      <c r="G12" s="13"/>
      <c r="H12" s="13">
        <f t="shared" si="3"/>
        <v>8</v>
      </c>
      <c r="I12" s="28">
        <f t="shared" si="0"/>
        <v>0.50251256281407031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682</v>
      </c>
      <c r="C13" s="14">
        <f t="shared" si="1"/>
        <v>2.483974358974359</v>
      </c>
      <c r="D13" s="13"/>
      <c r="E13" s="13">
        <v>708</v>
      </c>
      <c r="F13" s="14">
        <f t="shared" si="2"/>
        <v>2.5528232494411189</v>
      </c>
      <c r="G13" s="13"/>
      <c r="H13" s="13">
        <f t="shared" si="3"/>
        <v>26</v>
      </c>
      <c r="I13" s="28">
        <f t="shared" si="0"/>
        <v>3.8123167155425222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5686</v>
      </c>
      <c r="C14" s="14">
        <f t="shared" si="1"/>
        <v>20.709498834498834</v>
      </c>
      <c r="D14" s="13"/>
      <c r="E14" s="13">
        <v>5677</v>
      </c>
      <c r="F14" s="14">
        <f t="shared" si="2"/>
        <v>20.469459868753155</v>
      </c>
      <c r="G14" s="13"/>
      <c r="H14" s="13">
        <f t="shared" si="3"/>
        <v>-9</v>
      </c>
      <c r="I14" s="28">
        <f t="shared" si="0"/>
        <v>-0.15828350334154062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16991</v>
      </c>
      <c r="C15" s="14">
        <f t="shared" si="1"/>
        <v>61.884469696969703</v>
      </c>
      <c r="D15" s="13"/>
      <c r="E15" s="13">
        <v>17124</v>
      </c>
      <c r="F15" s="14">
        <f t="shared" si="2"/>
        <v>61.743708083940284</v>
      </c>
      <c r="G15" s="13"/>
      <c r="H15" s="13">
        <f t="shared" si="3"/>
        <v>133</v>
      </c>
      <c r="I15" s="28">
        <f t="shared" si="0"/>
        <v>0.78276734741922183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4779</v>
      </c>
      <c r="C16" s="19">
        <f t="shared" si="1"/>
        <v>17.40603146853147</v>
      </c>
      <c r="D16" s="18"/>
      <c r="E16" s="18">
        <v>4933</v>
      </c>
      <c r="F16" s="19">
        <f t="shared" si="2"/>
        <v>17.786832047306554</v>
      </c>
      <c r="G16" s="18"/>
      <c r="H16" s="18">
        <f t="shared" si="3"/>
        <v>154</v>
      </c>
      <c r="I16" s="19">
        <f t="shared" si="0"/>
        <v>3.2224314710190418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29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30"/>
      <c r="D21" s="13"/>
      <c r="E21" s="13"/>
      <c r="F21" s="30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41</v>
      </c>
    </row>
    <row r="3" spans="1:32" x14ac:dyDescent="0.2">
      <c r="A3" s="4" t="s">
        <v>1</v>
      </c>
      <c r="B3" s="34">
        <v>2007</v>
      </c>
      <c r="C3" s="34"/>
      <c r="D3" s="5"/>
      <c r="E3" s="34">
        <v>2008</v>
      </c>
      <c r="F3" s="34"/>
      <c r="G3" s="6"/>
      <c r="H3" s="34" t="s">
        <v>42</v>
      </c>
      <c r="I3" s="34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27153</v>
      </c>
      <c r="C5" s="12">
        <f>SUM(C6:C13)</f>
        <v>100</v>
      </c>
      <c r="D5" s="11"/>
      <c r="E5" s="11">
        <f>SUM(E6:E13)</f>
        <v>27456</v>
      </c>
      <c r="F5" s="12">
        <f>SUM(F6:F13)</f>
        <v>100.00000000000001</v>
      </c>
      <c r="G5" s="11"/>
      <c r="H5" s="11">
        <f>SUM(H6:H13)</f>
        <v>303</v>
      </c>
      <c r="I5" s="27">
        <f>H5/B5*100</f>
        <v>1.1158987957131807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2024</v>
      </c>
      <c r="C6" s="14">
        <f>B6/B$5*100</f>
        <v>7.4540566419916772</v>
      </c>
      <c r="D6" s="13"/>
      <c r="E6" s="13">
        <v>2056</v>
      </c>
      <c r="F6" s="14">
        <f>E6/E$5*100</f>
        <v>7.4883449883449886</v>
      </c>
      <c r="G6" s="13"/>
      <c r="H6" s="13">
        <f>E6-B6</f>
        <v>32</v>
      </c>
      <c r="I6" s="28">
        <f t="shared" ref="I6:I16" si="0">H6/B6*100</f>
        <v>1.5810276679841897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2944</v>
      </c>
      <c r="C7" s="14">
        <f t="shared" ref="C7:C16" si="1">B7/B$5*100</f>
        <v>10.842264206533347</v>
      </c>
      <c r="D7" s="13"/>
      <c r="E7" s="13">
        <v>2926</v>
      </c>
      <c r="F7" s="14">
        <f t="shared" ref="F7:F16" si="2">E7/E$5*100</f>
        <v>10.657051282051281</v>
      </c>
      <c r="G7" s="13"/>
      <c r="H7" s="13">
        <f t="shared" ref="H7:H16" si="3">E7-B7</f>
        <v>-18</v>
      </c>
      <c r="I7" s="28">
        <f t="shared" si="0"/>
        <v>-0.61141304347826086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4166</v>
      </c>
      <c r="C8" s="14">
        <f t="shared" si="1"/>
        <v>15.342687732478916</v>
      </c>
      <c r="D8" s="13"/>
      <c r="E8" s="13">
        <v>4231</v>
      </c>
      <c r="F8" s="14">
        <f t="shared" si="2"/>
        <v>15.410110722610723</v>
      </c>
      <c r="G8" s="13"/>
      <c r="H8" s="13">
        <f t="shared" si="3"/>
        <v>65</v>
      </c>
      <c r="I8" s="28">
        <f t="shared" si="0"/>
        <v>1.5602496399423909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7402</v>
      </c>
      <c r="C9" s="14">
        <f t="shared" si="1"/>
        <v>27.260339557323316</v>
      </c>
      <c r="D9" s="13"/>
      <c r="E9" s="13">
        <v>7441</v>
      </c>
      <c r="F9" s="14">
        <f t="shared" si="2"/>
        <v>27.101544289044288</v>
      </c>
      <c r="G9" s="13"/>
      <c r="H9" s="13">
        <f t="shared" si="3"/>
        <v>39</v>
      </c>
      <c r="I9" s="28">
        <f t="shared" si="0"/>
        <v>0.52688462577681716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5940</v>
      </c>
      <c r="C10" s="14">
        <f t="shared" si="1"/>
        <v>21.876035797149488</v>
      </c>
      <c r="D10" s="13"/>
      <c r="E10" s="13">
        <v>6023</v>
      </c>
      <c r="F10" s="14">
        <f t="shared" si="2"/>
        <v>21.936917249417249</v>
      </c>
      <c r="G10" s="13"/>
      <c r="H10" s="13">
        <f t="shared" si="3"/>
        <v>83</v>
      </c>
      <c r="I10" s="28">
        <f t="shared" si="0"/>
        <v>1.3973063973063973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2411</v>
      </c>
      <c r="C11" s="14">
        <f t="shared" si="1"/>
        <v>8.8793135196847484</v>
      </c>
      <c r="D11" s="13"/>
      <c r="E11" s="13">
        <v>2505</v>
      </c>
      <c r="F11" s="14">
        <f t="shared" si="2"/>
        <v>9.1236888111888117</v>
      </c>
      <c r="G11" s="13"/>
      <c r="H11" s="13">
        <f t="shared" si="3"/>
        <v>94</v>
      </c>
      <c r="I11" s="28">
        <f t="shared" si="0"/>
        <v>3.8987971795935294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1603</v>
      </c>
      <c r="C12" s="14">
        <f t="shared" si="1"/>
        <v>5.9035833977829331</v>
      </c>
      <c r="D12" s="13"/>
      <c r="E12" s="13">
        <v>1592</v>
      </c>
      <c r="F12" s="14">
        <f t="shared" si="2"/>
        <v>5.798368298368298</v>
      </c>
      <c r="G12" s="13"/>
      <c r="H12" s="13">
        <f t="shared" si="3"/>
        <v>-11</v>
      </c>
      <c r="I12" s="28">
        <f t="shared" si="0"/>
        <v>-0.68621334996880845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663</v>
      </c>
      <c r="C13" s="14">
        <f t="shared" si="1"/>
        <v>2.4417191470555739</v>
      </c>
      <c r="D13" s="13"/>
      <c r="E13" s="13">
        <v>682</v>
      </c>
      <c r="F13" s="14">
        <f t="shared" si="2"/>
        <v>2.483974358974359</v>
      </c>
      <c r="G13" s="13"/>
      <c r="H13" s="13">
        <f t="shared" si="3"/>
        <v>19</v>
      </c>
      <c r="I13" s="28">
        <f t="shared" si="0"/>
        <v>2.8657616892911011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5672</v>
      </c>
      <c r="C14" s="14">
        <f t="shared" si="1"/>
        <v>20.889036202261259</v>
      </c>
      <c r="D14" s="13"/>
      <c r="E14" s="13">
        <v>5686</v>
      </c>
      <c r="F14" s="14">
        <f t="shared" si="2"/>
        <v>20.709498834498834</v>
      </c>
      <c r="G14" s="13"/>
      <c r="H14" s="13">
        <f t="shared" si="3"/>
        <v>14</v>
      </c>
      <c r="I14" s="28">
        <f t="shared" si="0"/>
        <v>0.24682651622002821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16804</v>
      </c>
      <c r="C15" s="14">
        <f t="shared" si="1"/>
        <v>61.886347733215487</v>
      </c>
      <c r="D15" s="13"/>
      <c r="E15" s="13">
        <v>16991</v>
      </c>
      <c r="F15" s="14">
        <f t="shared" si="2"/>
        <v>61.884469696969703</v>
      </c>
      <c r="G15" s="13"/>
      <c r="H15" s="13">
        <f t="shared" si="3"/>
        <v>187</v>
      </c>
      <c r="I15" s="28">
        <f t="shared" si="0"/>
        <v>1.1128302785051178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4677</v>
      </c>
      <c r="C16" s="19">
        <f t="shared" si="1"/>
        <v>17.224616064523257</v>
      </c>
      <c r="D16" s="18"/>
      <c r="E16" s="18">
        <v>4779</v>
      </c>
      <c r="F16" s="19">
        <f t="shared" si="2"/>
        <v>17.40603146853147</v>
      </c>
      <c r="G16" s="18"/>
      <c r="H16" s="18">
        <f t="shared" si="3"/>
        <v>102</v>
      </c>
      <c r="I16" s="19">
        <f t="shared" si="0"/>
        <v>2.1808851828094933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A6:E7 A5" twoDigitTextYear="1"/>
    <ignoredError sqref="B5:E5" twoDigitTextYear="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showGridLines="0" workbookViewId="0">
      <selection activeCell="M36" sqref="M36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43</v>
      </c>
    </row>
    <row r="3" spans="1:32" x14ac:dyDescent="0.2">
      <c r="A3" s="4" t="s">
        <v>1</v>
      </c>
      <c r="B3" s="34">
        <v>2006</v>
      </c>
      <c r="C3" s="34"/>
      <c r="D3" s="5"/>
      <c r="E3" s="34">
        <v>2007</v>
      </c>
      <c r="F3" s="34"/>
      <c r="G3" s="6"/>
      <c r="H3" s="34" t="s">
        <v>44</v>
      </c>
      <c r="I3" s="34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26923</v>
      </c>
      <c r="C5" s="12">
        <f>SUM(C6:C13)</f>
        <v>100</v>
      </c>
      <c r="D5" s="11"/>
      <c r="E5" s="11">
        <f>SUM(E6:E13)</f>
        <v>27153</v>
      </c>
      <c r="F5" s="12">
        <f>SUM(F6:F13)</f>
        <v>100</v>
      </c>
      <c r="G5" s="11"/>
      <c r="H5" s="11">
        <f>SUM(H6:H13)</f>
        <v>230</v>
      </c>
      <c r="I5" s="27">
        <f>H5/B5*100</f>
        <v>0.85428815510901457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1995</v>
      </c>
      <c r="C6" s="14">
        <f>B6/B$5*100</f>
        <v>7.4100211714890616</v>
      </c>
      <c r="D6" s="13"/>
      <c r="E6" s="13">
        <v>2024</v>
      </c>
      <c r="F6" s="14">
        <f>E6/E$5*100</f>
        <v>7.4540566419916772</v>
      </c>
      <c r="G6" s="13"/>
      <c r="H6" s="13">
        <f>E6-B6</f>
        <v>29</v>
      </c>
      <c r="I6" s="28">
        <f t="shared" ref="I6:I16" si="0">H6/B6*100</f>
        <v>1.4536340852130327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2994</v>
      </c>
      <c r="C7" s="14">
        <f t="shared" ref="C7:C16" si="1">B7/B$5*100</f>
        <v>11.120603201723434</v>
      </c>
      <c r="D7" s="13"/>
      <c r="E7" s="13">
        <v>2944</v>
      </c>
      <c r="F7" s="14">
        <f t="shared" ref="F7:F16" si="2">E7/E$5*100</f>
        <v>10.842264206533347</v>
      </c>
      <c r="G7" s="13"/>
      <c r="H7" s="13">
        <f t="shared" ref="H7:H16" si="3">E7-B7</f>
        <v>-50</v>
      </c>
      <c r="I7" s="28">
        <f t="shared" si="0"/>
        <v>-1.6700066800267204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4102</v>
      </c>
      <c r="C8" s="14">
        <f t="shared" si="1"/>
        <v>15.236043531552948</v>
      </c>
      <c r="D8" s="13"/>
      <c r="E8" s="13">
        <v>4166</v>
      </c>
      <c r="F8" s="14">
        <f t="shared" si="2"/>
        <v>15.342687732478916</v>
      </c>
      <c r="G8" s="13"/>
      <c r="H8" s="13">
        <f t="shared" si="3"/>
        <v>64</v>
      </c>
      <c r="I8" s="28">
        <f t="shared" si="0"/>
        <v>1.5602145294978058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7404</v>
      </c>
      <c r="C9" s="14">
        <f t="shared" si="1"/>
        <v>27.500650001857146</v>
      </c>
      <c r="D9" s="13"/>
      <c r="E9" s="13">
        <v>7402</v>
      </c>
      <c r="F9" s="14">
        <f t="shared" si="2"/>
        <v>27.260339557323316</v>
      </c>
      <c r="G9" s="13"/>
      <c r="H9" s="13">
        <f t="shared" si="3"/>
        <v>-2</v>
      </c>
      <c r="I9" s="28">
        <f t="shared" si="0"/>
        <v>-2.7012425715829281E-2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5865</v>
      </c>
      <c r="C10" s="14">
        <f t="shared" si="1"/>
        <v>21.784347955279873</v>
      </c>
      <c r="D10" s="13"/>
      <c r="E10" s="13">
        <v>5940</v>
      </c>
      <c r="F10" s="14">
        <f t="shared" si="2"/>
        <v>21.876035797149488</v>
      </c>
      <c r="G10" s="13"/>
      <c r="H10" s="13">
        <f t="shared" si="3"/>
        <v>75</v>
      </c>
      <c r="I10" s="28">
        <f t="shared" si="0"/>
        <v>1.2787723785166241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2326</v>
      </c>
      <c r="C11" s="14">
        <f t="shared" si="1"/>
        <v>8.6394532555807295</v>
      </c>
      <c r="D11" s="13"/>
      <c r="E11" s="13">
        <v>2411</v>
      </c>
      <c r="F11" s="14">
        <f t="shared" si="2"/>
        <v>8.8793135196847484</v>
      </c>
      <c r="G11" s="13"/>
      <c r="H11" s="13">
        <f t="shared" si="3"/>
        <v>85</v>
      </c>
      <c r="I11" s="28">
        <f t="shared" si="0"/>
        <v>3.654342218400688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1583</v>
      </c>
      <c r="C12" s="14">
        <f t="shared" si="1"/>
        <v>5.8797310849459574</v>
      </c>
      <c r="D12" s="13"/>
      <c r="E12" s="13">
        <v>1603</v>
      </c>
      <c r="F12" s="14">
        <f t="shared" si="2"/>
        <v>5.9035833977829331</v>
      </c>
      <c r="G12" s="13"/>
      <c r="H12" s="13">
        <f t="shared" si="3"/>
        <v>20</v>
      </c>
      <c r="I12" s="28">
        <f t="shared" si="0"/>
        <v>1.2634238787113077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654</v>
      </c>
      <c r="C13" s="14">
        <f t="shared" si="1"/>
        <v>2.42914979757085</v>
      </c>
      <c r="D13" s="13"/>
      <c r="E13" s="13">
        <v>663</v>
      </c>
      <c r="F13" s="14">
        <f t="shared" si="2"/>
        <v>2.4417191470555739</v>
      </c>
      <c r="G13" s="13"/>
      <c r="H13" s="13">
        <f t="shared" si="3"/>
        <v>9</v>
      </c>
      <c r="I13" s="28">
        <f t="shared" si="0"/>
        <v>1.3761467889908259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5694</v>
      </c>
      <c r="C14" s="14">
        <f t="shared" si="1"/>
        <v>21.149203283437952</v>
      </c>
      <c r="D14" s="13"/>
      <c r="E14" s="13">
        <v>5672</v>
      </c>
      <c r="F14" s="14">
        <f t="shared" si="2"/>
        <v>20.889036202261259</v>
      </c>
      <c r="G14" s="13"/>
      <c r="H14" s="13">
        <f t="shared" si="3"/>
        <v>-22</v>
      </c>
      <c r="I14" s="28">
        <f t="shared" si="0"/>
        <v>-0.38637161924833158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16666</v>
      </c>
      <c r="C15" s="14">
        <f t="shared" si="1"/>
        <v>61.902462578464515</v>
      </c>
      <c r="D15" s="13"/>
      <c r="E15" s="13">
        <v>16804</v>
      </c>
      <c r="F15" s="14">
        <f t="shared" si="2"/>
        <v>61.886347733215487</v>
      </c>
      <c r="G15" s="13"/>
      <c r="H15" s="13">
        <f t="shared" si="3"/>
        <v>138</v>
      </c>
      <c r="I15" s="28">
        <f t="shared" si="0"/>
        <v>0.82803312132485296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4563</v>
      </c>
      <c r="C16" s="19">
        <f t="shared" si="1"/>
        <v>16.948334138097536</v>
      </c>
      <c r="D16" s="18"/>
      <c r="E16" s="18">
        <v>4677</v>
      </c>
      <c r="F16" s="19">
        <f t="shared" si="2"/>
        <v>17.224616064523257</v>
      </c>
      <c r="G16" s="18"/>
      <c r="H16" s="18">
        <f t="shared" si="3"/>
        <v>114</v>
      </c>
      <c r="I16" s="19">
        <f t="shared" si="0"/>
        <v>2.4983563445101908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45</v>
      </c>
    </row>
    <row r="3" spans="1:32" x14ac:dyDescent="0.2">
      <c r="A3" s="4" t="s">
        <v>1</v>
      </c>
      <c r="B3" s="34">
        <v>2005</v>
      </c>
      <c r="C3" s="34"/>
      <c r="D3" s="5"/>
      <c r="E3" s="34">
        <v>2006</v>
      </c>
      <c r="F3" s="34"/>
      <c r="G3" s="6"/>
      <c r="H3" s="34" t="s">
        <v>46</v>
      </c>
      <c r="I3" s="34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26766</v>
      </c>
      <c r="C5" s="12">
        <f>SUM(C6:C13)</f>
        <v>100</v>
      </c>
      <c r="D5" s="11"/>
      <c r="E5" s="11">
        <f>SUM(E6:E13)</f>
        <v>26923</v>
      </c>
      <c r="F5" s="12">
        <f>SUM(F6:F13)</f>
        <v>100</v>
      </c>
      <c r="G5" s="11"/>
      <c r="H5" s="11">
        <f>SUM(H6:H13)</f>
        <v>157</v>
      </c>
      <c r="I5" s="27">
        <f>H5/B5*100</f>
        <v>0.58656504520660535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1959</v>
      </c>
      <c r="C6" s="14">
        <f>B6/B$5*100</f>
        <v>7.3189867742658592</v>
      </c>
      <c r="D6" s="13"/>
      <c r="E6" s="13">
        <v>1995</v>
      </c>
      <c r="F6" s="14">
        <f>E6/E$5*100</f>
        <v>7.4100211714890616</v>
      </c>
      <c r="G6" s="13"/>
      <c r="H6" s="13">
        <f>E6-B6</f>
        <v>36</v>
      </c>
      <c r="I6" s="28">
        <f t="shared" ref="I6:I16" si="0">H6/B6*100</f>
        <v>1.8376722817764166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3044</v>
      </c>
      <c r="C7" s="14">
        <f t="shared" ref="C7:C16" si="1">B7/B$5*100</f>
        <v>11.372636927445265</v>
      </c>
      <c r="D7" s="13"/>
      <c r="E7" s="13">
        <v>2994</v>
      </c>
      <c r="F7" s="14">
        <f t="shared" ref="F7:F16" si="2">E7/E$5*100</f>
        <v>11.120603201723434</v>
      </c>
      <c r="G7" s="13"/>
      <c r="H7" s="13">
        <f t="shared" ref="H7:H16" si="3">E7-B7</f>
        <v>-50</v>
      </c>
      <c r="I7" s="28">
        <f t="shared" si="0"/>
        <v>-1.64257555847569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4125</v>
      </c>
      <c r="C8" s="14">
        <f t="shared" si="1"/>
        <v>15.411342748262721</v>
      </c>
      <c r="D8" s="13"/>
      <c r="E8" s="13">
        <v>4102</v>
      </c>
      <c r="F8" s="14">
        <f t="shared" si="2"/>
        <v>15.236043531552948</v>
      </c>
      <c r="G8" s="13"/>
      <c r="H8" s="13">
        <f t="shared" si="3"/>
        <v>-23</v>
      </c>
      <c r="I8" s="28">
        <f t="shared" si="0"/>
        <v>-0.55757575757575761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7377</v>
      </c>
      <c r="C9" s="14">
        <f t="shared" si="1"/>
        <v>27.561084958529481</v>
      </c>
      <c r="D9" s="13"/>
      <c r="E9" s="13">
        <v>7404</v>
      </c>
      <c r="F9" s="14">
        <f t="shared" si="2"/>
        <v>27.500650001857146</v>
      </c>
      <c r="G9" s="13"/>
      <c r="H9" s="13">
        <f t="shared" si="3"/>
        <v>27</v>
      </c>
      <c r="I9" s="28">
        <f t="shared" si="0"/>
        <v>0.36600244001626675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5767</v>
      </c>
      <c r="C10" s="14">
        <f t="shared" si="1"/>
        <v>21.545991182843906</v>
      </c>
      <c r="D10" s="13"/>
      <c r="E10" s="13">
        <v>5865</v>
      </c>
      <c r="F10" s="14">
        <f t="shared" si="2"/>
        <v>21.784347955279873</v>
      </c>
      <c r="G10" s="13"/>
      <c r="H10" s="13">
        <f t="shared" si="3"/>
        <v>98</v>
      </c>
      <c r="I10" s="28">
        <f t="shared" si="0"/>
        <v>1.6993237385122248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2273</v>
      </c>
      <c r="C11" s="14">
        <f t="shared" si="1"/>
        <v>8.4921168646790708</v>
      </c>
      <c r="D11" s="13"/>
      <c r="E11" s="13">
        <v>2326</v>
      </c>
      <c r="F11" s="14">
        <f t="shared" si="2"/>
        <v>8.6394532555807295</v>
      </c>
      <c r="G11" s="13"/>
      <c r="H11" s="13">
        <f t="shared" si="3"/>
        <v>53</v>
      </c>
      <c r="I11" s="28">
        <f t="shared" si="0"/>
        <v>2.3317201935767708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1568</v>
      </c>
      <c r="C12" s="14">
        <f t="shared" si="1"/>
        <v>5.8581782858850779</v>
      </c>
      <c r="D12" s="13"/>
      <c r="E12" s="13">
        <v>1583</v>
      </c>
      <c r="F12" s="14">
        <f t="shared" si="2"/>
        <v>5.8797310849459574</v>
      </c>
      <c r="G12" s="13"/>
      <c r="H12" s="13">
        <f t="shared" si="3"/>
        <v>15</v>
      </c>
      <c r="I12" s="28">
        <f t="shared" si="0"/>
        <v>0.95663265306122447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653</v>
      </c>
      <c r="C13" s="14">
        <f t="shared" si="1"/>
        <v>2.43966225808862</v>
      </c>
      <c r="D13" s="13"/>
      <c r="E13" s="13">
        <v>654</v>
      </c>
      <c r="F13" s="14">
        <f t="shared" si="2"/>
        <v>2.42914979757085</v>
      </c>
      <c r="G13" s="13"/>
      <c r="H13" s="13">
        <f t="shared" si="3"/>
        <v>1</v>
      </c>
      <c r="I13" s="28">
        <f t="shared" si="0"/>
        <v>0.15313935681470139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5715</v>
      </c>
      <c r="C14" s="14">
        <f t="shared" si="1"/>
        <v>21.351714862138536</v>
      </c>
      <c r="D14" s="13"/>
      <c r="E14" s="13">
        <v>5694</v>
      </c>
      <c r="F14" s="14">
        <f t="shared" si="2"/>
        <v>21.149203283437952</v>
      </c>
      <c r="G14" s="13"/>
      <c r="H14" s="13">
        <f t="shared" si="3"/>
        <v>-21</v>
      </c>
      <c r="I14" s="28">
        <f t="shared" si="0"/>
        <v>-0.36745406824146981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16557</v>
      </c>
      <c r="C15" s="14">
        <f t="shared" si="1"/>
        <v>61.858327729208696</v>
      </c>
      <c r="D15" s="13"/>
      <c r="E15" s="13">
        <v>16666</v>
      </c>
      <c r="F15" s="14">
        <f t="shared" si="2"/>
        <v>61.902462578464515</v>
      </c>
      <c r="G15" s="13"/>
      <c r="H15" s="13">
        <f t="shared" si="3"/>
        <v>109</v>
      </c>
      <c r="I15" s="28">
        <f t="shared" si="0"/>
        <v>0.65833182339795859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4494</v>
      </c>
      <c r="C16" s="19">
        <f t="shared" si="1"/>
        <v>16.789957408652771</v>
      </c>
      <c r="D16" s="18"/>
      <c r="E16" s="18">
        <v>4563</v>
      </c>
      <c r="F16" s="19">
        <f t="shared" si="2"/>
        <v>16.948334138097536</v>
      </c>
      <c r="G16" s="18"/>
      <c r="H16" s="18">
        <f t="shared" si="3"/>
        <v>69</v>
      </c>
      <c r="I16" s="19">
        <f t="shared" si="0"/>
        <v>1.5353805073431241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EDF6-3ABF-496D-AD44-E6AF42DCEE57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2</v>
      </c>
      <c r="H1" s="3"/>
      <c r="I1" s="3"/>
      <c r="J1" s="3"/>
      <c r="K1" s="3"/>
      <c r="L1" s="3"/>
    </row>
    <row r="2" spans="1:32" s="3" customFormat="1" ht="28.5" customHeight="1" thickBot="1" x14ac:dyDescent="0.25">
      <c r="A2" s="2" t="s">
        <v>61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2020</v>
      </c>
      <c r="C3" s="34"/>
      <c r="D3" s="5"/>
      <c r="E3" s="34">
        <v>2021</v>
      </c>
      <c r="F3" s="34"/>
      <c r="G3" s="6"/>
      <c r="H3" s="34" t="s">
        <v>60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30129</v>
      </c>
      <c r="C5" s="12">
        <f>SUM(C6:C13)</f>
        <v>99.999999999999986</v>
      </c>
      <c r="D5" s="11"/>
      <c r="E5" s="11">
        <f>SUM(E6:E13)</f>
        <v>30344</v>
      </c>
      <c r="F5" s="12">
        <f>SUM(F6:F13)</f>
        <v>100.00000000000001</v>
      </c>
      <c r="G5" s="11"/>
      <c r="H5" s="25">
        <f>IF(E5-B5=0,"-",E5-B5)</f>
        <v>215</v>
      </c>
      <c r="I5" s="26">
        <f>IF(H5="-","-",(H5/B5*100))</f>
        <v>0.71359819443061501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2176</v>
      </c>
      <c r="C6" s="14">
        <f>B6/B$5*100</f>
        <v>7.2222775399117127</v>
      </c>
      <c r="D6" s="13"/>
      <c r="E6" s="13">
        <v>2158</v>
      </c>
      <c r="F6" s="14">
        <f>E6/E$5*100</f>
        <v>7.1117848668600043</v>
      </c>
      <c r="G6" s="13"/>
      <c r="H6" s="21">
        <f>IF(E6-B6=0,"-",E6-B6)</f>
        <v>-18</v>
      </c>
      <c r="I6" s="22">
        <f>IF(H6="-","-",(H6/B6*100))</f>
        <v>-0.82720588235294124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3779</v>
      </c>
      <c r="C7" s="14">
        <f t="shared" ref="C7:C16" si="0">B7/B$5*100</f>
        <v>12.542732915131602</v>
      </c>
      <c r="D7" s="13"/>
      <c r="E7" s="13">
        <v>3846</v>
      </c>
      <c r="F7" s="14">
        <f t="shared" ref="F7:F16" si="1">E7/E$5*100</f>
        <v>12.67466385446876</v>
      </c>
      <c r="G7" s="13"/>
      <c r="H7" s="21">
        <f>IF(E7-B7=0,"-",E7-B7)</f>
        <v>67</v>
      </c>
      <c r="I7" s="22">
        <f>IF(H7="-","-",(H7/B7*100))</f>
        <v>1.7729558084149246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3464</v>
      </c>
      <c r="C8" s="14">
        <f t="shared" si="0"/>
        <v>11.497228583756513</v>
      </c>
      <c r="D8" s="13"/>
      <c r="E8" s="13">
        <v>3338</v>
      </c>
      <c r="F8" s="14">
        <f t="shared" si="1"/>
        <v>11.000527287107831</v>
      </c>
      <c r="G8" s="13"/>
      <c r="H8" s="21">
        <f t="shared" ref="H8:H16" si="2">IF(E8-B8=0,"-",E8-B8)</f>
        <v>-126</v>
      </c>
      <c r="I8" s="22">
        <f t="shared" ref="I8:I10" si="3">IF(H8="-","-",(H8/B8*100))</f>
        <v>-3.6374133949191685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7701</v>
      </c>
      <c r="C9" s="14">
        <f t="shared" si="0"/>
        <v>25.560091606093799</v>
      </c>
      <c r="D9" s="13"/>
      <c r="E9" s="13">
        <v>7766</v>
      </c>
      <c r="F9" s="14">
        <f t="shared" si="1"/>
        <v>25.593197996308991</v>
      </c>
      <c r="G9" s="13"/>
      <c r="H9" s="21">
        <f t="shared" si="2"/>
        <v>65</v>
      </c>
      <c r="I9" s="22">
        <f t="shared" si="3"/>
        <v>0.84404622776262828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6078</v>
      </c>
      <c r="C10" s="14">
        <f t="shared" si="0"/>
        <v>20.173255003485014</v>
      </c>
      <c r="D10" s="13"/>
      <c r="E10" s="13">
        <v>6136</v>
      </c>
      <c r="F10" s="14">
        <f t="shared" si="1"/>
        <v>20.221460585288689</v>
      </c>
      <c r="G10" s="13"/>
      <c r="H10" s="21">
        <f t="shared" si="2"/>
        <v>58</v>
      </c>
      <c r="I10" s="22">
        <f t="shared" si="3"/>
        <v>0.95426127015465612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3854</v>
      </c>
      <c r="C11" s="14">
        <f t="shared" si="0"/>
        <v>12.791662517839955</v>
      </c>
      <c r="D11" s="13"/>
      <c r="E11" s="13">
        <v>3828</v>
      </c>
      <c r="F11" s="14">
        <f t="shared" si="1"/>
        <v>12.615344054837859</v>
      </c>
      <c r="G11" s="13"/>
      <c r="H11" s="21">
        <f>IF(E11-B11=0,"-",E11-B11)</f>
        <v>-26</v>
      </c>
      <c r="I11" s="22">
        <f>IF(H11="-","-",(H11/B11*100))</f>
        <v>-0.67462376751427089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2220</v>
      </c>
      <c r="C12" s="14">
        <f t="shared" si="0"/>
        <v>7.3683162401672799</v>
      </c>
      <c r="D12" s="13"/>
      <c r="E12" s="13">
        <v>2391</v>
      </c>
      <c r="F12" s="14">
        <f t="shared" si="1"/>
        <v>7.8796467176377529</v>
      </c>
      <c r="G12" s="13"/>
      <c r="H12" s="21">
        <f t="shared" si="2"/>
        <v>171</v>
      </c>
      <c r="I12" s="22">
        <f>IF(H12="-","-",(H12/B12*100))</f>
        <v>7.7027027027027035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857</v>
      </c>
      <c r="C13" s="14">
        <f t="shared" si="0"/>
        <v>2.8444355936141261</v>
      </c>
      <c r="D13" s="13"/>
      <c r="E13" s="13">
        <v>881</v>
      </c>
      <c r="F13" s="14">
        <f t="shared" si="1"/>
        <v>2.9033746374901135</v>
      </c>
      <c r="G13" s="13"/>
      <c r="H13" s="21">
        <f t="shared" si="2"/>
        <v>24</v>
      </c>
      <c r="I13" s="22">
        <f t="shared" ref="I13" si="4">IF(H13="-","-",(H13/B13*100))</f>
        <v>2.8004667444574096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5955</v>
      </c>
      <c r="C14" s="14">
        <f t="shared" si="0"/>
        <v>19.765010455043313</v>
      </c>
      <c r="D14" s="13"/>
      <c r="E14" s="13">
        <v>6004</v>
      </c>
      <c r="F14" s="14">
        <f t="shared" si="1"/>
        <v>19.786448721328764</v>
      </c>
      <c r="G14" s="13"/>
      <c r="H14" s="21">
        <f>IF(E14-B14=0,"-",E14-B14)</f>
        <v>49</v>
      </c>
      <c r="I14" s="22">
        <f>IF(H14="-","-",(H14/B14*100))</f>
        <v>0.82283795130142745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17243</v>
      </c>
      <c r="C15" s="14">
        <f t="shared" si="0"/>
        <v>57.230575193335319</v>
      </c>
      <c r="D15" s="13"/>
      <c r="E15" s="13">
        <v>17240</v>
      </c>
      <c r="F15" s="14">
        <f t="shared" si="1"/>
        <v>56.815185868705512</v>
      </c>
      <c r="G15" s="13"/>
      <c r="H15" s="21">
        <f t="shared" si="2"/>
        <v>-3</v>
      </c>
      <c r="I15" s="22">
        <f>IF(H15="-","-",(H15/B15*100))</f>
        <v>-1.7398364553731949E-2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6931</v>
      </c>
      <c r="C16" s="19">
        <f t="shared" si="0"/>
        <v>23.00441435162136</v>
      </c>
      <c r="D16" s="18"/>
      <c r="E16" s="18">
        <v>7100</v>
      </c>
      <c r="F16" s="33">
        <f t="shared" si="1"/>
        <v>23.398365409965727</v>
      </c>
      <c r="G16" s="18"/>
      <c r="H16" s="24">
        <f t="shared" si="2"/>
        <v>169</v>
      </c>
      <c r="I16" s="23">
        <f t="shared" ref="I16" si="5">IF(H16="-","-",(H16/B16*100))</f>
        <v>2.4383205886596451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  <c r="E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D16 E5" formulaRange="1"/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F7D9-3473-4095-8682-175CACDC578E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58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2019</v>
      </c>
      <c r="C3" s="34"/>
      <c r="D3" s="5"/>
      <c r="E3" s="34">
        <v>2020</v>
      </c>
      <c r="F3" s="34"/>
      <c r="G3" s="6"/>
      <c r="H3" s="34" t="s">
        <v>57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29884</v>
      </c>
      <c r="C5" s="12">
        <f>SUM(C6:C13)</f>
        <v>100.00000000000001</v>
      </c>
      <c r="D5" s="11"/>
      <c r="E5" s="11">
        <f>SUM(E6:E13)</f>
        <v>30129</v>
      </c>
      <c r="F5" s="12">
        <f>SUM(F6:F13)</f>
        <v>99.999999999999986</v>
      </c>
      <c r="G5" s="11"/>
      <c r="H5" s="25">
        <f>IF(E5-B5=0,"-",E5-B5)</f>
        <v>245</v>
      </c>
      <c r="I5" s="26">
        <f>IF(H5="-","-",(H5/B5*100))</f>
        <v>0.81983670191406766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2204</v>
      </c>
      <c r="C6" s="14">
        <f>B6/B$5*100</f>
        <v>7.3751840449738992</v>
      </c>
      <c r="D6" s="13"/>
      <c r="E6" s="13">
        <v>2176</v>
      </c>
      <c r="F6" s="14">
        <f>E6/E$5*100</f>
        <v>7.2222775399117127</v>
      </c>
      <c r="G6" s="13"/>
      <c r="H6" s="21">
        <f>IF(E6-B6=0,"-",E6-B6)</f>
        <v>-28</v>
      </c>
      <c r="I6" s="22">
        <f>IF(H6="-","-",(H6/B6*100))</f>
        <v>-1.2704174228675136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3706</v>
      </c>
      <c r="C7" s="14">
        <f t="shared" ref="C7:C16" si="0">B7/B$5*100</f>
        <v>12.401284968545042</v>
      </c>
      <c r="D7" s="13"/>
      <c r="E7" s="13">
        <v>3779</v>
      </c>
      <c r="F7" s="14">
        <f t="shared" ref="F7:F16" si="1">E7/E$5*100</f>
        <v>12.542732915131602</v>
      </c>
      <c r="G7" s="13"/>
      <c r="H7" s="21">
        <f>IF(E7-B7=0,"-",E7-B7)</f>
        <v>73</v>
      </c>
      <c r="I7" s="22">
        <f>IF(H7="-","-",(H7/B7*100))</f>
        <v>1.9697787371829465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3578</v>
      </c>
      <c r="C8" s="14">
        <f t="shared" si="0"/>
        <v>11.972962120198099</v>
      </c>
      <c r="D8" s="13"/>
      <c r="E8" s="13">
        <v>3464</v>
      </c>
      <c r="F8" s="14">
        <f t="shared" si="1"/>
        <v>11.497228583756513</v>
      </c>
      <c r="G8" s="13"/>
      <c r="H8" s="21">
        <f t="shared" ref="H8:H16" si="2">IF(E8-B8=0,"-",E8-B8)</f>
        <v>-114</v>
      </c>
      <c r="I8" s="22">
        <f t="shared" ref="I8:I10" si="3">IF(H8="-","-",(H8/B8*100))</f>
        <v>-3.1861375069871438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7559</v>
      </c>
      <c r="C9" s="14">
        <f t="shared" si="0"/>
        <v>25.294471958238525</v>
      </c>
      <c r="D9" s="13"/>
      <c r="E9" s="13">
        <v>7701</v>
      </c>
      <c r="F9" s="14">
        <f t="shared" si="1"/>
        <v>25.560091606093799</v>
      </c>
      <c r="G9" s="13"/>
      <c r="H9" s="21">
        <f t="shared" si="2"/>
        <v>142</v>
      </c>
      <c r="I9" s="22">
        <f t="shared" si="3"/>
        <v>1.8785553644661994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6051</v>
      </c>
      <c r="C10" s="14">
        <f t="shared" si="0"/>
        <v>20.24829340115112</v>
      </c>
      <c r="D10" s="13"/>
      <c r="E10" s="13">
        <v>6078</v>
      </c>
      <c r="F10" s="14">
        <f t="shared" si="1"/>
        <v>20.173255003485014</v>
      </c>
      <c r="G10" s="13"/>
      <c r="H10" s="21">
        <f t="shared" si="2"/>
        <v>27</v>
      </c>
      <c r="I10" s="22">
        <f t="shared" si="3"/>
        <v>0.44620723847297966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3844</v>
      </c>
      <c r="C11" s="14">
        <f t="shared" si="0"/>
        <v>12.863070539419086</v>
      </c>
      <c r="D11" s="13"/>
      <c r="E11" s="13">
        <v>3854</v>
      </c>
      <c r="F11" s="14">
        <f t="shared" si="1"/>
        <v>12.791662517839955</v>
      </c>
      <c r="G11" s="13"/>
      <c r="H11" s="21">
        <f>IF(E11-B11=0,"-",E11-B11)</f>
        <v>10</v>
      </c>
      <c r="I11" s="22">
        <f>IF(H11="-","-",(H11/B11*100))</f>
        <v>0.26014568158168577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2099</v>
      </c>
      <c r="C12" s="14">
        <f t="shared" si="0"/>
        <v>7.0238254584392994</v>
      </c>
      <c r="D12" s="13"/>
      <c r="E12" s="13">
        <v>2220</v>
      </c>
      <c r="F12" s="14">
        <f t="shared" si="1"/>
        <v>7.3683162401672799</v>
      </c>
      <c r="G12" s="13"/>
      <c r="H12" s="21">
        <f t="shared" si="2"/>
        <v>121</v>
      </c>
      <c r="I12" s="22">
        <f>IF(H12="-","-",(H12/B12*100))</f>
        <v>5.7646498332539302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843</v>
      </c>
      <c r="C13" s="14">
        <f t="shared" si="0"/>
        <v>2.8209075090349351</v>
      </c>
      <c r="D13" s="13"/>
      <c r="E13" s="13">
        <v>857</v>
      </c>
      <c r="F13" s="14">
        <f t="shared" si="1"/>
        <v>2.8444355936141261</v>
      </c>
      <c r="G13" s="13"/>
      <c r="H13" s="21">
        <f t="shared" si="2"/>
        <v>14</v>
      </c>
      <c r="I13" s="22">
        <f t="shared" ref="I13" si="4">IF(H13="-","-",(H13/B13*100))</f>
        <v>1.6607354685646498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5910</v>
      </c>
      <c r="C14" s="14">
        <f t="shared" si="0"/>
        <v>19.776469013518941</v>
      </c>
      <c r="D14" s="13"/>
      <c r="E14" s="13">
        <f>SUM(E6:E7)</f>
        <v>5955</v>
      </c>
      <c r="F14" s="14">
        <f t="shared" si="1"/>
        <v>19.765010455043313</v>
      </c>
      <c r="G14" s="13"/>
      <c r="H14" s="21">
        <f>IF(E14-B14=0,"-",E14-B14)</f>
        <v>45</v>
      </c>
      <c r="I14" s="22">
        <f>IF(H14="-","-",(H14/B14*100))</f>
        <v>0.76142131979695438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17188</v>
      </c>
      <c r="C15" s="14">
        <f t="shared" si="0"/>
        <v>57.515727479587738</v>
      </c>
      <c r="D15" s="13"/>
      <c r="E15" s="13">
        <f>SUM(E8:E10)</f>
        <v>17243</v>
      </c>
      <c r="F15" s="14">
        <f t="shared" si="1"/>
        <v>57.230575193335319</v>
      </c>
      <c r="G15" s="13"/>
      <c r="H15" s="21">
        <f t="shared" si="2"/>
        <v>55</v>
      </c>
      <c r="I15" s="22">
        <f>IF(H15="-","-",(H15/B15*100))</f>
        <v>0.31999069117989293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6786</v>
      </c>
      <c r="C16" s="19">
        <f t="shared" si="0"/>
        <v>22.70780350689332</v>
      </c>
      <c r="D16" s="18"/>
      <c r="E16" s="18">
        <f>SUM(E11:E13)</f>
        <v>6931</v>
      </c>
      <c r="F16" s="19">
        <f t="shared" si="1"/>
        <v>23.00441435162136</v>
      </c>
      <c r="G16" s="18"/>
      <c r="H16" s="24">
        <f t="shared" si="2"/>
        <v>145</v>
      </c>
      <c r="I16" s="23">
        <f t="shared" ref="I16" si="5">IF(H16="-","-",(H16/B16*100))</f>
        <v>2.1367521367521367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14:B16" formulaRange="1"/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13A4-BA96-4AF6-ADF8-5A984C7A2131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53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2018</v>
      </c>
      <c r="C3" s="34"/>
      <c r="D3" s="5"/>
      <c r="E3" s="34">
        <v>2019</v>
      </c>
      <c r="F3" s="34"/>
      <c r="G3" s="6"/>
      <c r="H3" s="34" t="s">
        <v>54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29789</v>
      </c>
      <c r="C5" s="12">
        <f>SUM(C6:C13)</f>
        <v>100</v>
      </c>
      <c r="D5" s="11"/>
      <c r="E5" s="11">
        <f>SUM(E6:E13)</f>
        <v>29884</v>
      </c>
      <c r="F5" s="12">
        <f>SUM(F6:F13)</f>
        <v>100.00000000000001</v>
      </c>
      <c r="G5" s="11"/>
      <c r="H5" s="25">
        <f>IF(E5-B5=0,"-",E5-B5)</f>
        <v>95</v>
      </c>
      <c r="I5" s="26">
        <f>IF(H5="-","-",(H5/B5*100))</f>
        <v>0.31890966464131054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2248</v>
      </c>
      <c r="C6" s="14">
        <f>B6/B$5*100</f>
        <v>7.5464097485649066</v>
      </c>
      <c r="D6" s="13"/>
      <c r="E6" s="13">
        <v>2204</v>
      </c>
      <c r="F6" s="14">
        <f>E6/E$5*100</f>
        <v>7.3751840449738992</v>
      </c>
      <c r="G6" s="13"/>
      <c r="H6" s="21">
        <f>IF(E6-B6=0,"-",E6-B6)</f>
        <v>-44</v>
      </c>
      <c r="I6" s="22">
        <f>IF(H6="-","-",(H6/B6*100))</f>
        <v>-1.9572953736654803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3654</v>
      </c>
      <c r="C7" s="14">
        <f t="shared" ref="C7:C16" si="0">B7/B$5*100</f>
        <v>12.266272785256303</v>
      </c>
      <c r="D7" s="13"/>
      <c r="E7" s="13">
        <v>3706</v>
      </c>
      <c r="F7" s="14">
        <f t="shared" ref="F7:F16" si="1">E7/E$5*100</f>
        <v>12.401284968545042</v>
      </c>
      <c r="G7" s="13"/>
      <c r="H7" s="21">
        <f>IF(E7-B7=0,"-",E7-B7)</f>
        <v>52</v>
      </c>
      <c r="I7" s="22">
        <f>IF(H7="-","-",(H7/B7*100))</f>
        <v>1.4230979748221126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3671</v>
      </c>
      <c r="C8" s="14">
        <f t="shared" si="0"/>
        <v>12.323340830507906</v>
      </c>
      <c r="D8" s="13"/>
      <c r="E8" s="13">
        <v>3578</v>
      </c>
      <c r="F8" s="14">
        <f t="shared" si="1"/>
        <v>11.972962120198099</v>
      </c>
      <c r="G8" s="13"/>
      <c r="H8" s="21">
        <f t="shared" ref="H8:H16" si="2">IF(E8-B8=0,"-",E8-B8)</f>
        <v>-93</v>
      </c>
      <c r="I8" s="22">
        <f t="shared" ref="I8:I10" si="3">IF(H8="-","-",(H8/B8*100))</f>
        <v>-2.5333696540452193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7497</v>
      </c>
      <c r="C9" s="14">
        <f t="shared" si="0"/>
        <v>25.167007955956898</v>
      </c>
      <c r="D9" s="13"/>
      <c r="E9" s="13">
        <v>7559</v>
      </c>
      <c r="F9" s="14">
        <f t="shared" si="1"/>
        <v>25.294471958238525</v>
      </c>
      <c r="G9" s="13"/>
      <c r="H9" s="21">
        <f t="shared" si="2"/>
        <v>62</v>
      </c>
      <c r="I9" s="22">
        <f t="shared" si="3"/>
        <v>0.82699746565292787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6099</v>
      </c>
      <c r="C10" s="14">
        <f t="shared" si="0"/>
        <v>20.474000469972136</v>
      </c>
      <c r="D10" s="13"/>
      <c r="E10" s="13">
        <v>6051</v>
      </c>
      <c r="F10" s="14">
        <f t="shared" si="1"/>
        <v>20.24829340115112</v>
      </c>
      <c r="G10" s="13"/>
      <c r="H10" s="21">
        <f t="shared" si="2"/>
        <v>-48</v>
      </c>
      <c r="I10" s="22">
        <f t="shared" si="3"/>
        <v>-0.7870142646335464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3815</v>
      </c>
      <c r="C11" s="14">
        <f t="shared" si="0"/>
        <v>12.806740743227365</v>
      </c>
      <c r="D11" s="13"/>
      <c r="E11" s="13">
        <v>3844</v>
      </c>
      <c r="F11" s="14">
        <f t="shared" si="1"/>
        <v>12.863070539419086</v>
      </c>
      <c r="G11" s="13"/>
      <c r="H11" s="21">
        <f>IF(E11-B11=0,"-",E11-B11)</f>
        <v>29</v>
      </c>
      <c r="I11" s="22">
        <f>IF(H11="-","-",(H11/B11*100))</f>
        <v>0.76015727391874177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1995</v>
      </c>
      <c r="C12" s="14">
        <f t="shared" si="0"/>
        <v>6.6971029574675214</v>
      </c>
      <c r="D12" s="13"/>
      <c r="E12" s="13">
        <v>2099</v>
      </c>
      <c r="F12" s="14">
        <f t="shared" si="1"/>
        <v>7.0238254584392994</v>
      </c>
      <c r="G12" s="13"/>
      <c r="H12" s="21">
        <f t="shared" si="2"/>
        <v>104</v>
      </c>
      <c r="I12" s="22">
        <f>IF(H12="-","-",(H12/B12*100))</f>
        <v>5.2130325814536338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810</v>
      </c>
      <c r="C13" s="14">
        <f t="shared" si="0"/>
        <v>2.719124509046964</v>
      </c>
      <c r="D13" s="13"/>
      <c r="E13" s="13">
        <v>843</v>
      </c>
      <c r="F13" s="14">
        <f t="shared" si="1"/>
        <v>2.8209075090349351</v>
      </c>
      <c r="G13" s="13"/>
      <c r="H13" s="21">
        <f t="shared" si="2"/>
        <v>33</v>
      </c>
      <c r="I13" s="22">
        <f t="shared" ref="I13" si="4">IF(H13="-","-",(H13/B13*100))</f>
        <v>4.0740740740740744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5902</v>
      </c>
      <c r="C14" s="14">
        <f t="shared" si="0"/>
        <v>19.81268253382121</v>
      </c>
      <c r="D14" s="13"/>
      <c r="E14" s="13">
        <v>5910</v>
      </c>
      <c r="F14" s="14">
        <f t="shared" si="1"/>
        <v>19.776469013518941</v>
      </c>
      <c r="G14" s="13"/>
      <c r="H14" s="21">
        <f>IF(E14-B14=0,"-",E14-B14)</f>
        <v>8</v>
      </c>
      <c r="I14" s="22">
        <f>IF(H14="-","-",(H14/B14*100))</f>
        <v>0.13554727211114878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17267</v>
      </c>
      <c r="C15" s="14">
        <f t="shared" si="0"/>
        <v>57.96434925643694</v>
      </c>
      <c r="D15" s="13"/>
      <c r="E15" s="13">
        <v>17188</v>
      </c>
      <c r="F15" s="14">
        <f t="shared" si="1"/>
        <v>57.515727479587738</v>
      </c>
      <c r="G15" s="13"/>
      <c r="H15" s="21">
        <f t="shared" si="2"/>
        <v>-79</v>
      </c>
      <c r="I15" s="22">
        <f>IF(H15="-","-",(H15/B15*100))</f>
        <v>-0.45752012509411011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6620</v>
      </c>
      <c r="C16" s="19">
        <f t="shared" si="0"/>
        <v>22.22296820974185</v>
      </c>
      <c r="D16" s="18"/>
      <c r="E16" s="18">
        <v>6786</v>
      </c>
      <c r="F16" s="19">
        <f t="shared" si="1"/>
        <v>22.70780350689332</v>
      </c>
      <c r="G16" s="18"/>
      <c r="H16" s="24">
        <f t="shared" si="2"/>
        <v>166</v>
      </c>
      <c r="I16" s="23">
        <f t="shared" ref="I16" si="5">IF(H16="-","-",(H16/B16*100))</f>
        <v>2.5075528700906342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 E5" formulaRange="1"/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A8FD5-F25A-4427-8F2F-69D3CCE7FFFB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2</v>
      </c>
      <c r="H1" s="3"/>
      <c r="I1" s="3"/>
      <c r="J1" s="3"/>
      <c r="K1" s="3"/>
      <c r="L1" s="3"/>
    </row>
    <row r="2" spans="1:32" s="3" customFormat="1" ht="28.5" customHeight="1" thickBot="1" x14ac:dyDescent="0.25">
      <c r="A2" s="2" t="s">
        <v>51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2017</v>
      </c>
      <c r="C3" s="34"/>
      <c r="D3" s="5"/>
      <c r="E3" s="34">
        <v>2018</v>
      </c>
      <c r="F3" s="34"/>
      <c r="G3" s="6"/>
      <c r="H3" s="34" t="s">
        <v>50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29489</v>
      </c>
      <c r="C5" s="12">
        <f>SUM(C6:C13)</f>
        <v>99.999999999999986</v>
      </c>
      <c r="D5" s="11"/>
      <c r="E5" s="11">
        <f>SUM(E6:E13)</f>
        <v>29789</v>
      </c>
      <c r="F5" s="12">
        <f>SUM(F6:F13)</f>
        <v>100</v>
      </c>
      <c r="G5" s="11"/>
      <c r="H5" s="25">
        <f>IF(E5-B5=0,"-",E5-B5)</f>
        <v>300</v>
      </c>
      <c r="I5" s="26">
        <f>IF(H5="-","-",(H5/B5*100))</f>
        <v>1.0173284953711554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2204</v>
      </c>
      <c r="C6" s="14">
        <f>B6/B$5*100</f>
        <v>7.4739733459934214</v>
      </c>
      <c r="D6" s="13"/>
      <c r="E6" s="13">
        <v>2248</v>
      </c>
      <c r="F6" s="14">
        <f>E6/E$5*100</f>
        <v>7.5464097485649066</v>
      </c>
      <c r="G6" s="13"/>
      <c r="H6" s="21">
        <f>IF(E6-B6=0,"-",E6-B6)</f>
        <v>44</v>
      </c>
      <c r="I6" s="22">
        <f>IF(H6="-","-",(H6/B6*100))</f>
        <v>1.9963702359346642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3564</v>
      </c>
      <c r="C7" s="14">
        <f t="shared" ref="C7:C16" si="0">B7/B$5*100</f>
        <v>12.085862525009325</v>
      </c>
      <c r="D7" s="13"/>
      <c r="E7" s="13">
        <v>3654</v>
      </c>
      <c r="F7" s="14">
        <f t="shared" ref="F7:F16" si="1">E7/E$5*100</f>
        <v>12.266272785256303</v>
      </c>
      <c r="G7" s="13"/>
      <c r="H7" s="21">
        <f>IF(E7-B7=0,"-",E7-B7)</f>
        <v>90</v>
      </c>
      <c r="I7" s="22">
        <f>IF(H7="-","-",(H7/B7*100))</f>
        <v>2.5252525252525251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3789</v>
      </c>
      <c r="C8" s="14">
        <f t="shared" si="0"/>
        <v>12.848858896537694</v>
      </c>
      <c r="D8" s="13"/>
      <c r="E8" s="13">
        <v>3671</v>
      </c>
      <c r="F8" s="14">
        <f t="shared" si="1"/>
        <v>12.323340830507906</v>
      </c>
      <c r="G8" s="13"/>
      <c r="H8" s="21">
        <f t="shared" ref="H8:H16" si="2">IF(E8-B8=0,"-",E8-B8)</f>
        <v>-118</v>
      </c>
      <c r="I8" s="22">
        <f t="shared" ref="I8:I10" si="3">IF(H8="-","-",(H8/B8*100))</f>
        <v>-3.1142781736605967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7430</v>
      </c>
      <c r="C9" s="14">
        <f t="shared" si="0"/>
        <v>25.195835735358944</v>
      </c>
      <c r="D9" s="13"/>
      <c r="E9" s="13">
        <v>7497</v>
      </c>
      <c r="F9" s="14">
        <f t="shared" si="1"/>
        <v>25.167007955956898</v>
      </c>
      <c r="G9" s="13"/>
      <c r="H9" s="21">
        <f t="shared" si="2"/>
        <v>67</v>
      </c>
      <c r="I9" s="22">
        <f t="shared" si="3"/>
        <v>0.90174966352624497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6101</v>
      </c>
      <c r="C10" s="14">
        <f t="shared" si="0"/>
        <v>20.68907050086473</v>
      </c>
      <c r="D10" s="13"/>
      <c r="E10" s="13">
        <v>6099</v>
      </c>
      <c r="F10" s="14">
        <f t="shared" si="1"/>
        <v>20.474000469972136</v>
      </c>
      <c r="G10" s="13"/>
      <c r="H10" s="21">
        <f t="shared" si="2"/>
        <v>-2</v>
      </c>
      <c r="I10" s="22">
        <f t="shared" si="3"/>
        <v>-3.2781511227667592E-2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3683</v>
      </c>
      <c r="C11" s="14">
        <f t="shared" si="0"/>
        <v>12.489402828173217</v>
      </c>
      <c r="D11" s="13"/>
      <c r="E11" s="13">
        <v>3815</v>
      </c>
      <c r="F11" s="14">
        <f t="shared" si="1"/>
        <v>12.806740743227365</v>
      </c>
      <c r="G11" s="13"/>
      <c r="H11" s="21">
        <f>IF(E11-B11=0,"-",E11-B11)</f>
        <v>132</v>
      </c>
      <c r="I11" s="22">
        <f>IF(H11="-","-",(H11/B11*100))</f>
        <v>3.5840347542764048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1929</v>
      </c>
      <c r="C12" s="14">
        <f t="shared" si="0"/>
        <v>6.5414222252365288</v>
      </c>
      <c r="D12" s="13"/>
      <c r="E12" s="13">
        <v>1995</v>
      </c>
      <c r="F12" s="14">
        <f t="shared" si="1"/>
        <v>6.6971029574675214</v>
      </c>
      <c r="G12" s="13"/>
      <c r="H12" s="21">
        <f t="shared" si="2"/>
        <v>66</v>
      </c>
      <c r="I12" s="22">
        <f>IF(H12="-","-",(H12/B12*100))</f>
        <v>3.421461897356143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789</v>
      </c>
      <c r="C13" s="14">
        <f t="shared" si="0"/>
        <v>2.6755739428261385</v>
      </c>
      <c r="D13" s="13"/>
      <c r="E13" s="13">
        <v>810</v>
      </c>
      <c r="F13" s="14">
        <f t="shared" si="1"/>
        <v>2.719124509046964</v>
      </c>
      <c r="G13" s="13"/>
      <c r="H13" s="21">
        <f t="shared" si="2"/>
        <v>21</v>
      </c>
      <c r="I13" s="22">
        <f t="shared" ref="I13" si="4">IF(H13="-","-",(H13/B13*100))</f>
        <v>2.6615969581749046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5768</v>
      </c>
      <c r="C14" s="14">
        <f t="shared" si="0"/>
        <v>19.559835871002747</v>
      </c>
      <c r="D14" s="13"/>
      <c r="E14" s="13">
        <v>5902</v>
      </c>
      <c r="F14" s="14">
        <f t="shared" si="1"/>
        <v>19.81268253382121</v>
      </c>
      <c r="G14" s="13"/>
      <c r="H14" s="21">
        <f>IF(E14-B14=0,"-",E14-B14)</f>
        <v>134</v>
      </c>
      <c r="I14" s="22">
        <f>IF(H14="-","-",(H14/B14*100))</f>
        <v>2.3231622746185852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17320</v>
      </c>
      <c r="C15" s="14">
        <f t="shared" si="0"/>
        <v>58.73376513276137</v>
      </c>
      <c r="D15" s="13"/>
      <c r="E15" s="13">
        <v>17267</v>
      </c>
      <c r="F15" s="14">
        <f t="shared" si="1"/>
        <v>57.96434925643694</v>
      </c>
      <c r="G15" s="13"/>
      <c r="H15" s="21">
        <f t="shared" si="2"/>
        <v>-53</v>
      </c>
      <c r="I15" s="22">
        <f>IF(H15="-","-",(H15/B15*100))</f>
        <v>-0.3060046189376443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6401</v>
      </c>
      <c r="C16" s="19">
        <f t="shared" si="0"/>
        <v>21.706398996235883</v>
      </c>
      <c r="D16" s="18"/>
      <c r="E16" s="18">
        <v>6620</v>
      </c>
      <c r="F16" s="19">
        <f t="shared" si="1"/>
        <v>22.22296820974185</v>
      </c>
      <c r="G16" s="18"/>
      <c r="H16" s="24">
        <f t="shared" si="2"/>
        <v>219</v>
      </c>
      <c r="I16" s="23">
        <f t="shared" ref="I16" si="5">IF(H16="-","-",(H16/B16*100))</f>
        <v>3.4213404155600688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14:D16 B5 E5" formulaRange="1"/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218F-5B5D-41A9-97D8-29770145C799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48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2016</v>
      </c>
      <c r="C3" s="34"/>
      <c r="D3" s="5"/>
      <c r="E3" s="34">
        <v>2017</v>
      </c>
      <c r="F3" s="34"/>
      <c r="G3" s="6"/>
      <c r="H3" s="34" t="s">
        <v>47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29214</v>
      </c>
      <c r="C5" s="12">
        <f>SUM(C6:C13)</f>
        <v>100</v>
      </c>
      <c r="D5" s="11"/>
      <c r="E5" s="11">
        <f>SUM(E6:E13)</f>
        <v>29489</v>
      </c>
      <c r="F5" s="12">
        <f>SUM(F6:F13)</f>
        <v>99.999999999999986</v>
      </c>
      <c r="G5" s="11"/>
      <c r="H5" s="25">
        <f>IF(E5-B5=0,"-",E5-B5)</f>
        <v>275</v>
      </c>
      <c r="I5" s="26">
        <f>IF(H5="-","-",(H5/B5*100))</f>
        <v>0.94132949955500789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2184</v>
      </c>
      <c r="C6" s="14">
        <f>B6/B$5*100</f>
        <v>7.475867734647772</v>
      </c>
      <c r="D6" s="13"/>
      <c r="E6" s="13">
        <v>2204</v>
      </c>
      <c r="F6" s="14">
        <f>E6/E$5*100</f>
        <v>7.4739733459934214</v>
      </c>
      <c r="G6" s="13"/>
      <c r="H6" s="21">
        <f>IF(E6-B6=0,"-",E6-B6)</f>
        <v>20</v>
      </c>
      <c r="I6" s="22">
        <f>IF(H6="-","-",(H6/B6*100))</f>
        <v>0.91575091575091583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3551</v>
      </c>
      <c r="C7" s="14">
        <f t="shared" ref="C7:C16" si="0">B7/B$5*100</f>
        <v>12.155131101526665</v>
      </c>
      <c r="D7" s="13"/>
      <c r="E7" s="13">
        <v>3564</v>
      </c>
      <c r="F7" s="14">
        <f t="shared" ref="F7:F16" si="1">E7/E$5*100</f>
        <v>12.085862525009325</v>
      </c>
      <c r="G7" s="13"/>
      <c r="H7" s="21">
        <f>IF(E7-B7=0,"-",E7-B7)</f>
        <v>13</v>
      </c>
      <c r="I7" s="22">
        <f>IF(H7="-","-",(H7/B7*100))</f>
        <v>0.36609405801182765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3792</v>
      </c>
      <c r="C8" s="14">
        <f t="shared" si="0"/>
        <v>12.980078044773055</v>
      </c>
      <c r="D8" s="13"/>
      <c r="E8" s="13">
        <v>3789</v>
      </c>
      <c r="F8" s="14">
        <f t="shared" si="1"/>
        <v>12.848858896537694</v>
      </c>
      <c r="G8" s="13"/>
      <c r="H8" s="21">
        <f t="shared" ref="H8:H16" si="2">IF(E8-B8=0,"-",E8-B8)</f>
        <v>-3</v>
      </c>
      <c r="I8" s="22">
        <f t="shared" ref="I8:I10" si="3">IF(H8="-","-",(H8/B8*100))</f>
        <v>-7.9113924050632917E-2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7470</v>
      </c>
      <c r="C9" s="14">
        <f t="shared" si="0"/>
        <v>25.56993222427603</v>
      </c>
      <c r="D9" s="13"/>
      <c r="E9" s="13">
        <v>7430</v>
      </c>
      <c r="F9" s="14">
        <f t="shared" si="1"/>
        <v>25.195835735358944</v>
      </c>
      <c r="G9" s="13"/>
      <c r="H9" s="21">
        <f t="shared" si="2"/>
        <v>-40</v>
      </c>
      <c r="I9" s="22">
        <f t="shared" si="3"/>
        <v>-0.53547523427041499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6048</v>
      </c>
      <c r="C10" s="14">
        <f t="shared" si="0"/>
        <v>20.702402957486139</v>
      </c>
      <c r="D10" s="13"/>
      <c r="E10" s="13">
        <v>6101</v>
      </c>
      <c r="F10" s="14">
        <f t="shared" si="1"/>
        <v>20.68907050086473</v>
      </c>
      <c r="G10" s="13"/>
      <c r="H10" s="21">
        <f t="shared" si="2"/>
        <v>53</v>
      </c>
      <c r="I10" s="22">
        <f t="shared" si="3"/>
        <v>0.87632275132275128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3583</v>
      </c>
      <c r="C11" s="14">
        <f t="shared" si="0"/>
        <v>12.264667625111247</v>
      </c>
      <c r="D11" s="13"/>
      <c r="E11" s="13">
        <v>3683</v>
      </c>
      <c r="F11" s="14">
        <f t="shared" si="1"/>
        <v>12.489402828173217</v>
      </c>
      <c r="G11" s="13"/>
      <c r="H11" s="21">
        <f>IF(E11-B11=0,"-",E11-B11)</f>
        <v>100</v>
      </c>
      <c r="I11" s="22">
        <f>IF(H11="-","-",(H11/B11*100))</f>
        <v>2.7909572983533351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1841</v>
      </c>
      <c r="C12" s="14">
        <f t="shared" si="0"/>
        <v>6.3017731224755247</v>
      </c>
      <c r="D12" s="13"/>
      <c r="E12" s="13">
        <v>1929</v>
      </c>
      <c r="F12" s="14">
        <f t="shared" si="1"/>
        <v>6.5414222252365288</v>
      </c>
      <c r="G12" s="13"/>
      <c r="H12" s="21">
        <f t="shared" si="2"/>
        <v>88</v>
      </c>
      <c r="I12" s="22">
        <f>IF(H12="-","-",(H12/B12*100))</f>
        <v>4.7800108636610537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745</v>
      </c>
      <c r="C13" s="14">
        <f t="shared" si="0"/>
        <v>2.550147189703567</v>
      </c>
      <c r="D13" s="13"/>
      <c r="E13" s="13">
        <v>789</v>
      </c>
      <c r="F13" s="14">
        <f t="shared" si="1"/>
        <v>2.6755739428261385</v>
      </c>
      <c r="G13" s="13"/>
      <c r="H13" s="21">
        <f t="shared" si="2"/>
        <v>44</v>
      </c>
      <c r="I13" s="22">
        <f t="shared" ref="I13" si="4">IF(H13="-","-",(H13/B13*100))</f>
        <v>5.9060402684563762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5735</v>
      </c>
      <c r="C14" s="14">
        <f t="shared" si="0"/>
        <v>19.630998836174438</v>
      </c>
      <c r="D14" s="13"/>
      <c r="E14" s="13">
        <f>SUM(E6:E7)</f>
        <v>5768</v>
      </c>
      <c r="F14" s="14">
        <f t="shared" si="1"/>
        <v>19.559835871002747</v>
      </c>
      <c r="G14" s="13"/>
      <c r="H14" s="21">
        <f>IF(E14-B14=0,"-",E14-B14)</f>
        <v>33</v>
      </c>
      <c r="I14" s="22">
        <f>IF(H14="-","-",(H14/B14*100))</f>
        <v>0.57541412380122059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17310</v>
      </c>
      <c r="C15" s="14">
        <f t="shared" si="0"/>
        <v>59.252413226535225</v>
      </c>
      <c r="D15" s="13"/>
      <c r="E15" s="13">
        <f>SUM(E8:E10)</f>
        <v>17320</v>
      </c>
      <c r="F15" s="14">
        <f t="shared" si="1"/>
        <v>58.73376513276137</v>
      </c>
      <c r="G15" s="13"/>
      <c r="H15" s="21">
        <f t="shared" si="2"/>
        <v>10</v>
      </c>
      <c r="I15" s="22">
        <f>IF(H15="-","-",(H15/B15*100))</f>
        <v>5.7770075101097627E-2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6169</v>
      </c>
      <c r="C16" s="19">
        <f t="shared" si="0"/>
        <v>21.11658793729034</v>
      </c>
      <c r="D16" s="18"/>
      <c r="E16" s="18">
        <f>SUM(E11:E13)</f>
        <v>6401</v>
      </c>
      <c r="F16" s="19">
        <f t="shared" si="1"/>
        <v>21.706398996235883</v>
      </c>
      <c r="G16" s="18"/>
      <c r="H16" s="24">
        <f t="shared" si="2"/>
        <v>232</v>
      </c>
      <c r="I16" s="23">
        <f t="shared" ref="I16" si="5">IF(H16="-","-",(H16/B16*100))</f>
        <v>3.7607391797698169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49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14:B1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21</v>
      </c>
      <c r="N2" s="1"/>
      <c r="O2" s="1"/>
      <c r="P2" s="1"/>
      <c r="Q2" s="1"/>
    </row>
    <row r="3" spans="1:32" ht="12" customHeight="1" x14ac:dyDescent="0.2">
      <c r="A3" s="4" t="s">
        <v>1</v>
      </c>
      <c r="B3" s="34">
        <v>2015</v>
      </c>
      <c r="C3" s="34"/>
      <c r="D3" s="5"/>
      <c r="E3" s="34">
        <v>2016</v>
      </c>
      <c r="F3" s="34"/>
      <c r="G3" s="6"/>
      <c r="H3" s="34" t="s">
        <v>22</v>
      </c>
      <c r="I3" s="34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28983</v>
      </c>
      <c r="C5" s="12">
        <f>SUM(C6:C13)</f>
        <v>100.00000000000001</v>
      </c>
      <c r="D5" s="11"/>
      <c r="E5" s="11">
        <f>SUM(E6:E13)</f>
        <v>29214</v>
      </c>
      <c r="F5" s="12">
        <f>SUM(F6:F13)</f>
        <v>100</v>
      </c>
      <c r="G5" s="11"/>
      <c r="H5" s="25">
        <f>IF(E5-B5=0,"-",E5-B5)</f>
        <v>231</v>
      </c>
      <c r="I5" s="26">
        <f>IF(H5="-","-",(H5/B5*100))</f>
        <v>0.797018942138495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2117</v>
      </c>
      <c r="C6" s="14">
        <f>B6/B$5*100</f>
        <v>7.3042818203774633</v>
      </c>
      <c r="D6" s="13"/>
      <c r="E6" s="13">
        <v>2184</v>
      </c>
      <c r="F6" s="14">
        <f>E6/E$5*100</f>
        <v>7.475867734647772</v>
      </c>
      <c r="G6" s="13"/>
      <c r="H6" s="21">
        <f>IF(E6-B6=0,"-",E6-B6)</f>
        <v>67</v>
      </c>
      <c r="I6" s="22">
        <f>IF(H6="-","-",(H6/B6*100))</f>
        <v>3.1648559282002839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3566</v>
      </c>
      <c r="C7" s="14">
        <f t="shared" ref="C7:C16" si="0">B7/B$5*100</f>
        <v>12.30376427560984</v>
      </c>
      <c r="D7" s="13"/>
      <c r="E7" s="13">
        <v>3551</v>
      </c>
      <c r="F7" s="14">
        <f t="shared" ref="F7:F16" si="1">E7/E$5*100</f>
        <v>12.155131101526665</v>
      </c>
      <c r="G7" s="13"/>
      <c r="H7" s="21">
        <f>IF(E7-B7=0,"-",E7-B7)</f>
        <v>-15</v>
      </c>
      <c r="I7" s="22">
        <f>IF(H7="-","-",(H7/B7*100))</f>
        <v>-0.42063937184520472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3791</v>
      </c>
      <c r="C8" s="14">
        <f t="shared" si="0"/>
        <v>13.080081427043439</v>
      </c>
      <c r="D8" s="13"/>
      <c r="E8" s="13">
        <v>3792</v>
      </c>
      <c r="F8" s="14">
        <f t="shared" si="1"/>
        <v>12.980078044773055</v>
      </c>
      <c r="G8" s="13"/>
      <c r="H8" s="21">
        <f t="shared" ref="H8:H16" si="2">IF(E8-B8=0,"-",E8-B8)</f>
        <v>1</v>
      </c>
      <c r="I8" s="22">
        <f t="shared" ref="I8:I10" si="3">IF(H8="-","-",(H8/B8*100))</f>
        <v>2.6378264310208392E-2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7466</v>
      </c>
      <c r="C9" s="14">
        <f t="shared" si="0"/>
        <v>25.759928233792223</v>
      </c>
      <c r="D9" s="13"/>
      <c r="E9" s="13">
        <v>7470</v>
      </c>
      <c r="F9" s="14">
        <f t="shared" si="1"/>
        <v>25.56993222427603</v>
      </c>
      <c r="G9" s="13"/>
      <c r="H9" s="21">
        <f t="shared" si="2"/>
        <v>4</v>
      </c>
      <c r="I9" s="22">
        <f t="shared" si="3"/>
        <v>5.3576212161800169E-2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6020</v>
      </c>
      <c r="C10" s="14">
        <f t="shared" si="0"/>
        <v>20.770796673912294</v>
      </c>
      <c r="D10" s="13"/>
      <c r="E10" s="13">
        <v>6048</v>
      </c>
      <c r="F10" s="14">
        <f t="shared" si="1"/>
        <v>20.702402957486139</v>
      </c>
      <c r="G10" s="13"/>
      <c r="H10" s="21">
        <f t="shared" si="2"/>
        <v>28</v>
      </c>
      <c r="I10" s="22">
        <f t="shared" si="3"/>
        <v>0.46511627906976744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3499</v>
      </c>
      <c r="C11" s="14">
        <f t="shared" si="0"/>
        <v>12.07259427940517</v>
      </c>
      <c r="D11" s="13"/>
      <c r="E11" s="13">
        <v>3583</v>
      </c>
      <c r="F11" s="14">
        <f t="shared" si="1"/>
        <v>12.264667625111247</v>
      </c>
      <c r="G11" s="13"/>
      <c r="H11" s="21">
        <f>IF(E11-B11=0,"-",E11-B11)</f>
        <v>84</v>
      </c>
      <c r="I11" s="22">
        <f>IF(H11="-","-",(H11/B11*100))</f>
        <v>2.4006859102600742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1774</v>
      </c>
      <c r="C12" s="14">
        <f t="shared" si="0"/>
        <v>6.1208294517475759</v>
      </c>
      <c r="D12" s="13"/>
      <c r="E12" s="13">
        <v>1841</v>
      </c>
      <c r="F12" s="14">
        <f t="shared" si="1"/>
        <v>6.3017731224755247</v>
      </c>
      <c r="G12" s="13"/>
      <c r="H12" s="21">
        <f t="shared" si="2"/>
        <v>67</v>
      </c>
      <c r="I12" s="22">
        <f>IF(H12="-","-",(H12/B12*100))</f>
        <v>3.7767756482525368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750</v>
      </c>
      <c r="C13" s="14">
        <f t="shared" si="0"/>
        <v>2.5877238381119967</v>
      </c>
      <c r="D13" s="13"/>
      <c r="E13" s="13">
        <v>745</v>
      </c>
      <c r="F13" s="14">
        <f t="shared" si="1"/>
        <v>2.550147189703567</v>
      </c>
      <c r="G13" s="13"/>
      <c r="H13" s="21">
        <f t="shared" si="2"/>
        <v>-5</v>
      </c>
      <c r="I13" s="22">
        <f t="shared" ref="I13" si="4">IF(H13="-","-",(H13/B13*100))</f>
        <v>-0.66666666666666674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5683</v>
      </c>
      <c r="C14" s="14">
        <f t="shared" si="0"/>
        <v>19.608046095987302</v>
      </c>
      <c r="D14" s="13"/>
      <c r="E14" s="13">
        <f>SUM(E6:E7)</f>
        <v>5735</v>
      </c>
      <c r="F14" s="14">
        <f t="shared" si="1"/>
        <v>19.630998836174438</v>
      </c>
      <c r="G14" s="13"/>
      <c r="H14" s="21">
        <f>IF(E14-B14=0,"-",E14-B14)</f>
        <v>52</v>
      </c>
      <c r="I14" s="22">
        <f>IF(H14="-","-",(H14/B14*100))</f>
        <v>0.91500967798697863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17277</v>
      </c>
      <c r="C15" s="14">
        <f t="shared" si="0"/>
        <v>59.610806334747956</v>
      </c>
      <c r="D15" s="13"/>
      <c r="E15" s="13">
        <f>SUM(E8:E10)</f>
        <v>17310</v>
      </c>
      <c r="F15" s="14">
        <f t="shared" si="1"/>
        <v>59.252413226535225</v>
      </c>
      <c r="G15" s="13"/>
      <c r="H15" s="21">
        <f t="shared" si="2"/>
        <v>33</v>
      </c>
      <c r="I15" s="22">
        <f>IF(H15="-","-",(H15/B15*100))</f>
        <v>0.19100538287897206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6023</v>
      </c>
      <c r="C16" s="19">
        <f t="shared" si="0"/>
        <v>20.781147569264739</v>
      </c>
      <c r="D16" s="18"/>
      <c r="E16" s="18">
        <f>SUM(E11:E13)</f>
        <v>6169</v>
      </c>
      <c r="F16" s="19">
        <f t="shared" si="1"/>
        <v>21.11658793729034</v>
      </c>
      <c r="G16" s="18"/>
      <c r="H16" s="24">
        <f t="shared" si="2"/>
        <v>146</v>
      </c>
      <c r="I16" s="23">
        <f t="shared" ref="I16" si="5">IF(H16="-","-",(H16/B16*100))</f>
        <v>2.4240411754939397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20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5:C16 F5:F16" evalError="1"/>
    <ignoredError sqref="B14:B16 E14:E16" formulaRange="1"/>
    <ignoredError sqref="A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6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17</v>
      </c>
    </row>
    <row r="3" spans="1:32" ht="12" customHeight="1" x14ac:dyDescent="0.2">
      <c r="A3" s="4" t="s">
        <v>1</v>
      </c>
      <c r="B3" s="34">
        <v>2014</v>
      </c>
      <c r="C3" s="34"/>
      <c r="D3" s="5"/>
      <c r="E3" s="34">
        <v>2015</v>
      </c>
      <c r="F3" s="34"/>
      <c r="G3" s="6"/>
      <c r="H3" s="34" t="s">
        <v>18</v>
      </c>
      <c r="I3" s="34"/>
      <c r="K3" s="3"/>
      <c r="L3" s="3"/>
      <c r="M3" s="3"/>
      <c r="N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28916</v>
      </c>
      <c r="C5" s="12">
        <f>SUM(C6:C13)</f>
        <v>100</v>
      </c>
      <c r="D5" s="11"/>
      <c r="E5" s="11">
        <f>SUM(E6:E13)</f>
        <v>28983</v>
      </c>
      <c r="F5" s="12">
        <f>SUM(F6:F13)</f>
        <v>100.00000000000001</v>
      </c>
      <c r="G5" s="11"/>
      <c r="H5" s="25">
        <f>IF(E5-B5=0,"-",E5-B5)</f>
        <v>67</v>
      </c>
      <c r="I5" s="26">
        <f>IF(H5="-","-",(H5/B5*100))</f>
        <v>0.23170563010098216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2142</v>
      </c>
      <c r="C6" s="14">
        <f>B6/B$5*100</f>
        <v>7.4076635772582655</v>
      </c>
      <c r="D6" s="13"/>
      <c r="E6" s="13">
        <v>2117</v>
      </c>
      <c r="F6" s="14">
        <f>E6/E$5*100</f>
        <v>7.3042818203774633</v>
      </c>
      <c r="G6" s="13"/>
      <c r="H6" s="21">
        <f>IF(E6-B6=0,"-",E6-B6)</f>
        <v>-25</v>
      </c>
      <c r="I6" s="22">
        <f>IF(H6="-","-",(H6/B6*100))</f>
        <v>-1.1671335200746966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3566</v>
      </c>
      <c r="C7" s="14">
        <f t="shared" ref="C7:C16" si="0">B7/B$5*100</f>
        <v>12.332272790150782</v>
      </c>
      <c r="D7" s="13"/>
      <c r="E7" s="13">
        <v>3566</v>
      </c>
      <c r="F7" s="14">
        <f t="shared" ref="F7:F16" si="1">E7/E$5*100</f>
        <v>12.30376427560984</v>
      </c>
      <c r="G7" s="13"/>
      <c r="H7" s="21" t="str">
        <f>IF(E7-B7=0,"-",E7-B7)</f>
        <v>-</v>
      </c>
      <c r="I7" s="22" t="str">
        <f>IF(H7="-","-",(H7/B7*100))</f>
        <v>-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3818</v>
      </c>
      <c r="C8" s="14">
        <f t="shared" si="0"/>
        <v>13.203762622769402</v>
      </c>
      <c r="D8" s="13"/>
      <c r="E8" s="13">
        <v>3791</v>
      </c>
      <c r="F8" s="14">
        <f t="shared" si="1"/>
        <v>13.080081427043439</v>
      </c>
      <c r="G8" s="13"/>
      <c r="H8" s="21">
        <f t="shared" ref="H8:H16" si="2">IF(E8-B8=0,"-",E8-B8)</f>
        <v>-27</v>
      </c>
      <c r="I8" s="22">
        <f t="shared" ref="I8:I10" si="3">IF(H8="-","-",(H8/B8*100))</f>
        <v>-0.70717653221581989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7545</v>
      </c>
      <c r="C9" s="14">
        <f t="shared" si="0"/>
        <v>26.092820583759856</v>
      </c>
      <c r="D9" s="13"/>
      <c r="E9" s="13">
        <v>7466</v>
      </c>
      <c r="F9" s="14">
        <f t="shared" si="1"/>
        <v>25.759928233792223</v>
      </c>
      <c r="G9" s="13"/>
      <c r="H9" s="21">
        <f t="shared" si="2"/>
        <v>-79</v>
      </c>
      <c r="I9" s="22">
        <f t="shared" si="3"/>
        <v>-1.0470510271703115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5946</v>
      </c>
      <c r="C10" s="14">
        <f t="shared" si="0"/>
        <v>20.563010098215521</v>
      </c>
      <c r="D10" s="13"/>
      <c r="E10" s="13">
        <v>6020</v>
      </c>
      <c r="F10" s="14">
        <f t="shared" si="1"/>
        <v>20.770796673912294</v>
      </c>
      <c r="G10" s="13"/>
      <c r="H10" s="21">
        <f t="shared" si="2"/>
        <v>74</v>
      </c>
      <c r="I10" s="22">
        <f t="shared" si="3"/>
        <v>1.2445341405987218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3417</v>
      </c>
      <c r="C11" s="14">
        <f t="shared" si="0"/>
        <v>11.816987135150089</v>
      </c>
      <c r="D11" s="13"/>
      <c r="E11" s="13">
        <v>3499</v>
      </c>
      <c r="F11" s="14">
        <f t="shared" si="1"/>
        <v>12.07259427940517</v>
      </c>
      <c r="G11" s="13"/>
      <c r="H11" s="21">
        <f>IF(E11-B11=0,"-",E11-B11)</f>
        <v>82</v>
      </c>
      <c r="I11" s="22">
        <f>IF(H11="-","-",(H11/B11*100))</f>
        <v>2.399765876499854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1705</v>
      </c>
      <c r="C12" s="14">
        <f t="shared" si="0"/>
        <v>5.8963895421220087</v>
      </c>
      <c r="D12" s="13"/>
      <c r="E12" s="13">
        <v>1774</v>
      </c>
      <c r="F12" s="14">
        <f t="shared" si="1"/>
        <v>6.1208294517475759</v>
      </c>
      <c r="G12" s="13"/>
      <c r="H12" s="21">
        <f t="shared" si="2"/>
        <v>69</v>
      </c>
      <c r="I12" s="22">
        <f>IF(H12="-","-",(H12/B12*100))</f>
        <v>4.0469208211143695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777</v>
      </c>
      <c r="C13" s="14">
        <f t="shared" si="0"/>
        <v>2.6870936505740768</v>
      </c>
      <c r="D13" s="13"/>
      <c r="E13" s="13">
        <v>750</v>
      </c>
      <c r="F13" s="14">
        <f t="shared" si="1"/>
        <v>2.5877238381119967</v>
      </c>
      <c r="G13" s="13"/>
      <c r="H13" s="21">
        <f t="shared" si="2"/>
        <v>-27</v>
      </c>
      <c r="I13" s="22">
        <f t="shared" ref="I13" si="4">IF(H13="-","-",(H13/B13*100))</f>
        <v>-3.4749034749034751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5708</v>
      </c>
      <c r="C14" s="14">
        <f t="shared" si="0"/>
        <v>19.739936367409047</v>
      </c>
      <c r="D14" s="13"/>
      <c r="E14" s="13">
        <f>SUM(E6:E7)</f>
        <v>5683</v>
      </c>
      <c r="F14" s="14">
        <f t="shared" si="1"/>
        <v>19.608046095987302</v>
      </c>
      <c r="G14" s="13"/>
      <c r="H14" s="21">
        <f>IF(E14-B14=0,"-",E14-B14)</f>
        <v>-25</v>
      </c>
      <c r="I14" s="22">
        <f>IF(H14="-","-",(H14/B14*100))</f>
        <v>-0.43798177995795373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17309</v>
      </c>
      <c r="C15" s="14">
        <f t="shared" si="0"/>
        <v>59.859593304744777</v>
      </c>
      <c r="D15" s="13"/>
      <c r="E15" s="13">
        <f>SUM(E8:E10)</f>
        <v>17277</v>
      </c>
      <c r="F15" s="14">
        <f t="shared" si="1"/>
        <v>59.610806334747956</v>
      </c>
      <c r="G15" s="13"/>
      <c r="H15" s="21">
        <f t="shared" si="2"/>
        <v>-32</v>
      </c>
      <c r="I15" s="22">
        <f>IF(H15="-","-",(H15/B15*100))</f>
        <v>-0.18487492056155758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5899</v>
      </c>
      <c r="C16" s="19">
        <f t="shared" si="0"/>
        <v>20.400470327846175</v>
      </c>
      <c r="D16" s="18"/>
      <c r="E16" s="18">
        <f>SUM(E11:E13)</f>
        <v>6023</v>
      </c>
      <c r="F16" s="19">
        <f t="shared" si="1"/>
        <v>20.781147569264739</v>
      </c>
      <c r="G16" s="18"/>
      <c r="H16" s="24">
        <f t="shared" si="2"/>
        <v>124</v>
      </c>
      <c r="I16" s="23">
        <f t="shared" ref="I16" si="5">IF(H16="-","-",(H16/B16*100))</f>
        <v>2.1020511951178165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H3:I3"/>
    <mergeCell ref="E3:F3"/>
    <mergeCell ref="B3:C3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7" twoDigitTextYear="1"/>
    <ignoredError sqref="B5 E5 E14:E16 B14:B16" formulaRange="1"/>
    <ignoredError sqref="H7:I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25</v>
      </c>
    </row>
    <row r="3" spans="1:32" ht="12.75" x14ac:dyDescent="0.2">
      <c r="A3" s="4" t="s">
        <v>1</v>
      </c>
      <c r="B3" s="34">
        <v>2013</v>
      </c>
      <c r="C3" s="34"/>
      <c r="D3" s="5"/>
      <c r="E3" s="34">
        <v>2014</v>
      </c>
      <c r="F3" s="34"/>
      <c r="G3" s="6"/>
      <c r="H3" s="34" t="s">
        <v>26</v>
      </c>
      <c r="I3" s="34"/>
      <c r="K3" s="3"/>
      <c r="L3" s="3"/>
      <c r="M3" s="3"/>
      <c r="N3" s="3"/>
    </row>
    <row r="4" spans="1:32" ht="12.75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0</v>
      </c>
      <c r="B5" s="11">
        <f>SUM(B6:B13)</f>
        <v>28666</v>
      </c>
      <c r="C5" s="12">
        <f>SUM(C6:C13)</f>
        <v>100</v>
      </c>
      <c r="D5" s="11"/>
      <c r="E5" s="11">
        <f>SUM(E6:E13)</f>
        <v>28916</v>
      </c>
      <c r="F5" s="12">
        <f>SUM(F6:F13)</f>
        <v>100</v>
      </c>
      <c r="G5" s="11"/>
      <c r="H5" s="11">
        <f>SUM(H6:H13)</f>
        <v>250</v>
      </c>
      <c r="I5" s="27">
        <f>H5/B5*100</f>
        <v>0.87211330496058048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3</v>
      </c>
      <c r="B6" s="13">
        <v>2136</v>
      </c>
      <c r="C6" s="14">
        <f>B6/B$5*100</f>
        <v>7.4513360775831998</v>
      </c>
      <c r="D6" s="13"/>
      <c r="E6" s="13">
        <v>2142</v>
      </c>
      <c r="F6" s="14">
        <f>E6/E$5*100</f>
        <v>7.4076635772582655</v>
      </c>
      <c r="G6" s="13"/>
      <c r="H6" s="13">
        <f>E6-B6</f>
        <v>6</v>
      </c>
      <c r="I6" s="28">
        <f t="shared" ref="I6:I16" si="0">H6/B6*100</f>
        <v>0.2808988764044944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14</v>
      </c>
      <c r="B7" s="13">
        <v>3533</v>
      </c>
      <c r="C7" s="14">
        <f t="shared" ref="C7:C16" si="1">B7/B$5*100</f>
        <v>12.324705225702923</v>
      </c>
      <c r="D7" s="13"/>
      <c r="E7" s="13">
        <v>3566</v>
      </c>
      <c r="F7" s="14">
        <f t="shared" ref="F7:F16" si="2">E7/E$5*100</f>
        <v>12.332272790150782</v>
      </c>
      <c r="G7" s="13"/>
      <c r="H7" s="13">
        <f t="shared" ref="H7:H16" si="3">E7-B7</f>
        <v>33</v>
      </c>
      <c r="I7" s="28">
        <f t="shared" si="0"/>
        <v>0.93405038211152003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15</v>
      </c>
      <c r="B8" s="13">
        <v>3779</v>
      </c>
      <c r="C8" s="14">
        <f t="shared" si="1"/>
        <v>13.182864717784135</v>
      </c>
      <c r="D8" s="13"/>
      <c r="E8" s="13">
        <v>3818</v>
      </c>
      <c r="F8" s="14">
        <f t="shared" si="2"/>
        <v>13.203762622769402</v>
      </c>
      <c r="G8" s="13"/>
      <c r="H8" s="13">
        <f t="shared" si="3"/>
        <v>39</v>
      </c>
      <c r="I8" s="28">
        <f t="shared" si="0"/>
        <v>1.0320190526594337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4</v>
      </c>
      <c r="B9" s="13">
        <v>7577</v>
      </c>
      <c r="C9" s="14">
        <f t="shared" si="1"/>
        <v>26.432010046745276</v>
      </c>
      <c r="D9" s="13"/>
      <c r="E9" s="13">
        <v>7545</v>
      </c>
      <c r="F9" s="14">
        <f t="shared" si="2"/>
        <v>26.092820583759856</v>
      </c>
      <c r="G9" s="13"/>
      <c r="H9" s="13">
        <f t="shared" si="3"/>
        <v>-32</v>
      </c>
      <c r="I9" s="28">
        <f t="shared" si="0"/>
        <v>-0.42233073775900754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5</v>
      </c>
      <c r="B10" s="13">
        <v>5936</v>
      </c>
      <c r="C10" s="14">
        <f t="shared" si="1"/>
        <v>20.707458312984024</v>
      </c>
      <c r="D10" s="13"/>
      <c r="E10" s="13">
        <v>5946</v>
      </c>
      <c r="F10" s="14">
        <f t="shared" si="2"/>
        <v>20.563010098215521</v>
      </c>
      <c r="G10" s="13"/>
      <c r="H10" s="13">
        <f t="shared" si="3"/>
        <v>10</v>
      </c>
      <c r="I10" s="28">
        <f t="shared" si="0"/>
        <v>0.1684636118598383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6</v>
      </c>
      <c r="B11" s="13">
        <v>3270</v>
      </c>
      <c r="C11" s="14">
        <f t="shared" si="1"/>
        <v>11.407242028884394</v>
      </c>
      <c r="D11" s="13"/>
      <c r="E11" s="13">
        <v>3417</v>
      </c>
      <c r="F11" s="14">
        <f t="shared" si="2"/>
        <v>11.816987135150089</v>
      </c>
      <c r="G11" s="13"/>
      <c r="H11" s="13">
        <f t="shared" si="3"/>
        <v>147</v>
      </c>
      <c r="I11" s="28">
        <f t="shared" si="0"/>
        <v>4.4954128440366974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7</v>
      </c>
      <c r="B12" s="13">
        <v>1666</v>
      </c>
      <c r="C12" s="14">
        <f t="shared" si="1"/>
        <v>5.8117630642573079</v>
      </c>
      <c r="D12" s="13"/>
      <c r="E12" s="13">
        <v>1705</v>
      </c>
      <c r="F12" s="14">
        <f t="shared" si="2"/>
        <v>5.8963895421220087</v>
      </c>
      <c r="G12" s="13"/>
      <c r="H12" s="13">
        <f t="shared" si="3"/>
        <v>39</v>
      </c>
      <c r="I12" s="28">
        <f t="shared" si="0"/>
        <v>2.3409363745498202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8</v>
      </c>
      <c r="B13" s="13">
        <v>769</v>
      </c>
      <c r="C13" s="14">
        <f t="shared" si="1"/>
        <v>2.6826205260587455</v>
      </c>
      <c r="D13" s="13"/>
      <c r="E13" s="13">
        <v>777</v>
      </c>
      <c r="F13" s="14">
        <f t="shared" si="2"/>
        <v>2.6870936505740768</v>
      </c>
      <c r="G13" s="13"/>
      <c r="H13" s="21">
        <f>IF(SUM(E13)-SUM(B13)=0,"-",E13-B13)</f>
        <v>8</v>
      </c>
      <c r="I13" s="22">
        <f>IF(H13="-","-",H13/B13*100)</f>
        <v>1.0403120936280885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12</v>
      </c>
      <c r="B14" s="13">
        <f>SUM(B6:B7)</f>
        <v>5669</v>
      </c>
      <c r="C14" s="14">
        <f t="shared" si="1"/>
        <v>19.776041303286124</v>
      </c>
      <c r="D14" s="13"/>
      <c r="E14" s="13">
        <f>SUM(E6:E7)</f>
        <v>5708</v>
      </c>
      <c r="F14" s="14">
        <f t="shared" si="2"/>
        <v>19.739936367409047</v>
      </c>
      <c r="G14" s="13"/>
      <c r="H14" s="13">
        <f t="shared" si="3"/>
        <v>39</v>
      </c>
      <c r="I14" s="28">
        <f t="shared" si="0"/>
        <v>0.68795201975657083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17292</v>
      </c>
      <c r="C15" s="14">
        <f t="shared" si="1"/>
        <v>60.322333077513434</v>
      </c>
      <c r="D15" s="13"/>
      <c r="E15" s="13">
        <f>SUM(E8:E10)</f>
        <v>17309</v>
      </c>
      <c r="F15" s="14">
        <f t="shared" si="2"/>
        <v>59.859593304744777</v>
      </c>
      <c r="G15" s="13"/>
      <c r="H15" s="13">
        <f t="shared" si="3"/>
        <v>17</v>
      </c>
      <c r="I15" s="28">
        <f t="shared" si="0"/>
        <v>9.8311357853342593E-2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f>SUM(B11:B13)</f>
        <v>5705</v>
      </c>
      <c r="C16" s="19">
        <f t="shared" si="1"/>
        <v>19.901625619200448</v>
      </c>
      <c r="D16" s="18"/>
      <c r="E16" s="18">
        <f>SUM(E11:E13)</f>
        <v>5899</v>
      </c>
      <c r="F16" s="19">
        <f t="shared" si="2"/>
        <v>20.400470327846175</v>
      </c>
      <c r="G16" s="18"/>
      <c r="H16" s="18">
        <f t="shared" si="3"/>
        <v>194</v>
      </c>
      <c r="I16" s="19">
        <f t="shared" si="0"/>
        <v>3.4005258545135844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27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B16 E14:E16" formulaRange="1"/>
    <ignoredError sqref="H13:I13" formula="1"/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2021-04-01T06:10:59Z</cp:lastPrinted>
  <dcterms:created xsi:type="dcterms:W3CDTF">2006-07-19T08:22:38Z</dcterms:created>
  <dcterms:modified xsi:type="dcterms:W3CDTF">2023-04-17T10:56:32Z</dcterms:modified>
</cp:coreProperties>
</file>