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B22C2E9-6C1B-4806-8CEB-46A8624A5463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Personer" sheetId="1" r:id="rId1"/>
    <sheet name="Kommuner" sheetId="2" r:id="rId2"/>
    <sheet name="Enpersonshushåll" sheetId="3" r:id="rId3"/>
    <sheet name="Underlag" sheetId="4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C13" i="4"/>
  <c r="C6" i="4"/>
  <c r="C7" i="4"/>
  <c r="C8" i="4"/>
  <c r="C9" i="4"/>
  <c r="C10" i="4"/>
  <c r="C11" i="4"/>
  <c r="C5" i="4"/>
  <c r="B6" i="4"/>
  <c r="B7" i="4"/>
  <c r="B8" i="4"/>
  <c r="B9" i="4"/>
  <c r="B10" i="4"/>
  <c r="B11" i="4"/>
  <c r="B5" i="4"/>
  <c r="B13" i="4" s="1"/>
  <c r="D13" i="4" s="1"/>
  <c r="I6" i="3" l="1"/>
  <c r="I5" i="3" s="1"/>
  <c r="I7" i="3"/>
  <c r="I8" i="3"/>
  <c r="I9" i="3"/>
  <c r="I10" i="3"/>
  <c r="I11" i="3"/>
  <c r="I12" i="3"/>
  <c r="I13" i="3"/>
  <c r="I21" i="3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47" i="2"/>
  <c r="K22" i="2"/>
  <c r="K23" i="2"/>
  <c r="K43" i="2"/>
  <c r="K42" i="2" s="1"/>
  <c r="K44" i="2"/>
  <c r="K21" i="2" l="1"/>
  <c r="K24" i="2" s="1"/>
  <c r="K45" i="2"/>
  <c r="L6" i="1" l="1"/>
  <c r="L16" i="1" s="1"/>
  <c r="L23" i="1"/>
  <c r="L33" i="1" s="1"/>
  <c r="H5" i="3"/>
  <c r="C6" i="3"/>
  <c r="C5" i="3" s="1"/>
  <c r="D6" i="3"/>
  <c r="D5" i="3" s="1"/>
  <c r="E6" i="3"/>
  <c r="E5" i="3" s="1"/>
  <c r="F6" i="3"/>
  <c r="F5" i="3" s="1"/>
  <c r="G6" i="3"/>
  <c r="G5" i="3" s="1"/>
  <c r="H6" i="3"/>
  <c r="C7" i="3"/>
  <c r="D7" i="3"/>
  <c r="E7" i="3"/>
  <c r="F7" i="3"/>
  <c r="G7" i="3"/>
  <c r="H7" i="3"/>
  <c r="C8" i="3"/>
  <c r="D8" i="3"/>
  <c r="E8" i="3"/>
  <c r="F8" i="3"/>
  <c r="G8" i="3"/>
  <c r="H8" i="3"/>
  <c r="C9" i="3"/>
  <c r="D9" i="3"/>
  <c r="E9" i="3"/>
  <c r="F9" i="3"/>
  <c r="G9" i="3"/>
  <c r="H9" i="3"/>
  <c r="C10" i="3"/>
  <c r="D10" i="3"/>
  <c r="E10" i="3"/>
  <c r="F10" i="3"/>
  <c r="G10" i="3"/>
  <c r="H10" i="3"/>
  <c r="C11" i="3"/>
  <c r="D11" i="3"/>
  <c r="E11" i="3"/>
  <c r="F11" i="3"/>
  <c r="G11" i="3"/>
  <c r="H11" i="3"/>
  <c r="C12" i="3"/>
  <c r="D12" i="3"/>
  <c r="E12" i="3"/>
  <c r="F12" i="3"/>
  <c r="G12" i="3"/>
  <c r="H12" i="3"/>
  <c r="B7" i="3"/>
  <c r="B8" i="3"/>
  <c r="B9" i="3"/>
  <c r="B10" i="3"/>
  <c r="B11" i="3"/>
  <c r="B12" i="3"/>
  <c r="B6" i="3"/>
  <c r="B5" i="3" s="1"/>
  <c r="H21" i="3"/>
  <c r="G21" i="3"/>
  <c r="F21" i="3"/>
  <c r="E21" i="3"/>
  <c r="D21" i="3"/>
  <c r="C21" i="3"/>
  <c r="B21" i="3"/>
  <c r="C13" i="3"/>
  <c r="D13" i="3"/>
  <c r="E13" i="3"/>
  <c r="F13" i="3"/>
  <c r="G13" i="3"/>
  <c r="H13" i="3"/>
  <c r="B13" i="3"/>
  <c r="L32" i="1" l="1"/>
  <c r="L15" i="1"/>
  <c r="L37" i="1"/>
  <c r="L20" i="1"/>
  <c r="L36" i="1"/>
  <c r="L19" i="1"/>
  <c r="L39" i="1"/>
  <c r="L18" i="1"/>
  <c r="L35" i="1"/>
  <c r="L34" i="1"/>
  <c r="L17" i="1"/>
  <c r="B43" i="2"/>
  <c r="B64" i="2" s="1"/>
  <c r="B44" i="2"/>
  <c r="B22" i="2"/>
  <c r="B23" i="2"/>
  <c r="F43" i="2"/>
  <c r="G43" i="2"/>
  <c r="G64" i="2" s="1"/>
  <c r="H43" i="2"/>
  <c r="H42" i="2" s="1"/>
  <c r="I43" i="2"/>
  <c r="I64" i="2" s="1"/>
  <c r="J43" i="2"/>
  <c r="F44" i="2"/>
  <c r="G44" i="2"/>
  <c r="H44" i="2"/>
  <c r="I44" i="2"/>
  <c r="I65" i="2" s="1"/>
  <c r="J44" i="2"/>
  <c r="D43" i="2"/>
  <c r="E43" i="2"/>
  <c r="D44" i="2"/>
  <c r="E44" i="2"/>
  <c r="C44" i="2"/>
  <c r="C43" i="2"/>
  <c r="J22" i="2"/>
  <c r="J23" i="2"/>
  <c r="G22" i="2"/>
  <c r="H22" i="2"/>
  <c r="I22" i="2"/>
  <c r="G23" i="2"/>
  <c r="H23" i="2"/>
  <c r="I23" i="2"/>
  <c r="D22" i="2"/>
  <c r="E22" i="2"/>
  <c r="F22" i="2"/>
  <c r="D23" i="2"/>
  <c r="E23" i="2"/>
  <c r="F23" i="2"/>
  <c r="C23" i="2"/>
  <c r="C22" i="2"/>
  <c r="K6" i="1"/>
  <c r="K16" i="1" s="1"/>
  <c r="K23" i="1"/>
  <c r="K32" i="1" s="1"/>
  <c r="L31" i="1" l="1"/>
  <c r="L14" i="1"/>
  <c r="G21" i="2"/>
  <c r="G24" i="2" s="1"/>
  <c r="F42" i="2"/>
  <c r="F45" i="2" s="1"/>
  <c r="G65" i="2"/>
  <c r="H65" i="2"/>
  <c r="E65" i="2"/>
  <c r="I42" i="2"/>
  <c r="I45" i="2" s="1"/>
  <c r="F65" i="2"/>
  <c r="E21" i="2"/>
  <c r="E24" i="2" s="1"/>
  <c r="E42" i="2"/>
  <c r="B65" i="2"/>
  <c r="C21" i="2"/>
  <c r="C24" i="2" s="1"/>
  <c r="J65" i="2"/>
  <c r="H64" i="2"/>
  <c r="H45" i="2"/>
  <c r="C64" i="2"/>
  <c r="J42" i="2"/>
  <c r="C65" i="2"/>
  <c r="F21" i="2"/>
  <c r="F24" i="2" s="1"/>
  <c r="I21" i="2"/>
  <c r="I24" i="2" s="1"/>
  <c r="F64" i="2"/>
  <c r="H21" i="2"/>
  <c r="H24" i="2" s="1"/>
  <c r="D65" i="2"/>
  <c r="G42" i="2"/>
  <c r="J64" i="2"/>
  <c r="J21" i="2"/>
  <c r="J24" i="2" s="1"/>
  <c r="D21" i="2"/>
  <c r="D24" i="2" s="1"/>
  <c r="D64" i="2"/>
  <c r="E64" i="2"/>
  <c r="C42" i="2"/>
  <c r="D42" i="2"/>
  <c r="B42" i="2"/>
  <c r="B21" i="2"/>
  <c r="B24" i="2" s="1"/>
  <c r="K37" i="1"/>
  <c r="K36" i="1"/>
  <c r="K35" i="1"/>
  <c r="K18" i="1"/>
  <c r="K39" i="1"/>
  <c r="K20" i="1"/>
  <c r="K19" i="1"/>
  <c r="K34" i="1"/>
  <c r="K17" i="1"/>
  <c r="K33" i="1"/>
  <c r="K15" i="1"/>
  <c r="I23" i="1"/>
  <c r="I6" i="1"/>
  <c r="I20" i="1" s="1"/>
  <c r="J6" i="1"/>
  <c r="J15" i="1" s="1"/>
  <c r="J23" i="1"/>
  <c r="J32" i="1" s="1"/>
  <c r="H23" i="1"/>
  <c r="H37" i="1" s="1"/>
  <c r="H6" i="1"/>
  <c r="H18" i="1" s="1"/>
  <c r="C6" i="1"/>
  <c r="C19" i="1" s="1"/>
  <c r="D6" i="1"/>
  <c r="D16" i="1" s="1"/>
  <c r="E6" i="1"/>
  <c r="E17" i="1" s="1"/>
  <c r="E20" i="1"/>
  <c r="F6" i="1"/>
  <c r="F17" i="1" s="1"/>
  <c r="E15" i="1"/>
  <c r="E19" i="1"/>
  <c r="C23" i="1"/>
  <c r="C34" i="1" s="1"/>
  <c r="D23" i="1"/>
  <c r="D34" i="1" s="1"/>
  <c r="E23" i="1"/>
  <c r="E32" i="1" s="1"/>
  <c r="F23" i="1"/>
  <c r="F36" i="1" s="1"/>
  <c r="D36" i="1"/>
  <c r="H16" i="1"/>
  <c r="H33" i="1"/>
  <c r="E18" i="1"/>
  <c r="E16" i="1"/>
  <c r="E36" i="1"/>
  <c r="C17" i="1"/>
  <c r="D32" i="1"/>
  <c r="C16" i="1"/>
  <c r="C20" i="1"/>
  <c r="C18" i="1"/>
  <c r="H32" i="1" l="1"/>
  <c r="C36" i="1"/>
  <c r="F39" i="1"/>
  <c r="E39" i="1"/>
  <c r="F20" i="1"/>
  <c r="C33" i="1"/>
  <c r="E33" i="1"/>
  <c r="H34" i="1"/>
  <c r="E14" i="1"/>
  <c r="F15" i="1"/>
  <c r="I18" i="1"/>
  <c r="H39" i="1"/>
  <c r="E34" i="1"/>
  <c r="F16" i="1"/>
  <c r="F14" i="1" s="1"/>
  <c r="H17" i="1"/>
  <c r="E35" i="1"/>
  <c r="E31" i="1" s="1"/>
  <c r="F18" i="1"/>
  <c r="E37" i="1"/>
  <c r="F19" i="1"/>
  <c r="D37" i="1"/>
  <c r="C15" i="1"/>
  <c r="C14" i="1" s="1"/>
  <c r="D15" i="1"/>
  <c r="C39" i="1"/>
  <c r="C35" i="1"/>
  <c r="I39" i="1"/>
  <c r="D18" i="1"/>
  <c r="D17" i="1"/>
  <c r="C37" i="1"/>
  <c r="I35" i="1"/>
  <c r="D20" i="1"/>
  <c r="D39" i="1"/>
  <c r="D35" i="1"/>
  <c r="D33" i="1"/>
  <c r="H36" i="1"/>
  <c r="D19" i="1"/>
  <c r="C32" i="1"/>
  <c r="H15" i="1"/>
  <c r="J16" i="1"/>
  <c r="E45" i="2"/>
  <c r="E66" i="2" s="1"/>
  <c r="E63" i="2"/>
  <c r="I66" i="2"/>
  <c r="B45" i="2"/>
  <c r="B66" i="2" s="1"/>
  <c r="B63" i="2"/>
  <c r="I63" i="2"/>
  <c r="F63" i="2"/>
  <c r="F66" i="2"/>
  <c r="H66" i="2"/>
  <c r="G45" i="2"/>
  <c r="G66" i="2" s="1"/>
  <c r="G63" i="2"/>
  <c r="J45" i="2"/>
  <c r="J66" i="2" s="1"/>
  <c r="J63" i="2"/>
  <c r="H63" i="2"/>
  <c r="C45" i="2"/>
  <c r="C66" i="2" s="1"/>
  <c r="C63" i="2"/>
  <c r="D45" i="2"/>
  <c r="D66" i="2" s="1"/>
  <c r="D63" i="2"/>
  <c r="K31" i="1"/>
  <c r="K14" i="1"/>
  <c r="J33" i="1"/>
  <c r="J39" i="1"/>
  <c r="F37" i="1"/>
  <c r="H19" i="1"/>
  <c r="J37" i="1"/>
  <c r="J20" i="1"/>
  <c r="H20" i="1"/>
  <c r="J36" i="1"/>
  <c r="J19" i="1"/>
  <c r="I15" i="1"/>
  <c r="I32" i="1"/>
  <c r="F32" i="1"/>
  <c r="F34" i="1"/>
  <c r="H35" i="1"/>
  <c r="J35" i="1"/>
  <c r="J18" i="1"/>
  <c r="I16" i="1"/>
  <c r="I33" i="1"/>
  <c r="F33" i="1"/>
  <c r="J34" i="1"/>
  <c r="J17" i="1"/>
  <c r="I17" i="1"/>
  <c r="I34" i="1"/>
  <c r="I19" i="1"/>
  <c r="I36" i="1"/>
  <c r="I37" i="1"/>
  <c r="F35" i="1"/>
  <c r="I14" i="1" l="1"/>
  <c r="H14" i="1"/>
  <c r="C31" i="1"/>
  <c r="D14" i="1"/>
  <c r="D31" i="1"/>
  <c r="J31" i="1"/>
  <c r="H31" i="1"/>
  <c r="J14" i="1"/>
  <c r="F31" i="1"/>
  <c r="I31" i="1"/>
</calcChain>
</file>

<file path=xl/sharedStrings.xml><?xml version="1.0" encoding="utf-8"?>
<sst xmlns="http://schemas.openxmlformats.org/spreadsheetml/2006/main" count="162" uniqueCount="75">
  <si>
    <t>Hushåll efter storlek</t>
  </si>
  <si>
    <t>Antal</t>
  </si>
  <si>
    <t>Totalt</t>
  </si>
  <si>
    <t>6+</t>
  </si>
  <si>
    <t>Procent</t>
  </si>
  <si>
    <t>Personer i hushållen</t>
  </si>
  <si>
    <t>Ålands statistik- och utredningsbyrå</t>
  </si>
  <si>
    <t>Hushållens medel-</t>
  </si>
  <si>
    <t>storlek</t>
  </si>
  <si>
    <t>Källa: ÅSUB Befolkning, Statistikcentralen</t>
  </si>
  <si>
    <t>2000</t>
  </si>
  <si>
    <t>2005</t>
  </si>
  <si>
    <t>Kommun</t>
  </si>
  <si>
    <t>Brändö</t>
  </si>
  <si>
    <t>Personer i bostadshushåll</t>
  </si>
  <si>
    <t>Eckerö</t>
  </si>
  <si>
    <t>Hushållens medelstorlek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</si>
  <si>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</si>
  <si>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</si>
  <si>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</si>
  <si>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</si>
  <si>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</si>
  <si>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</si>
  <si>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</si>
  <si>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</si>
  <si>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</si>
  <si>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</si>
  <si>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</si>
  <si>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</si>
  <si>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</si>
  <si>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</si>
  <si>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</si>
  <si>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Landskomm.</t>
  </si>
  <si>
    <t>-Landsbygden</t>
  </si>
  <si>
    <t>-Skärgården</t>
  </si>
  <si>
    <t>Antal hushåll</t>
  </si>
  <si>
    <r>
      <t>1</t>
    </r>
    <r>
      <rPr>
        <sz val="9"/>
        <color theme="0"/>
        <rFont val="Calibri"/>
        <family val="2"/>
        <scheme val="minor"/>
      </rPr>
      <t>.</t>
    </r>
  </si>
  <si>
    <r>
      <t>2</t>
    </r>
    <r>
      <rPr>
        <sz val="9"/>
        <color theme="0"/>
        <rFont val="Calibri"/>
        <family val="2"/>
        <scheme val="minor"/>
      </rPr>
      <t>.</t>
    </r>
  </si>
  <si>
    <r>
      <t>3</t>
    </r>
    <r>
      <rPr>
        <sz val="9"/>
        <color theme="0"/>
        <rFont val="Calibri"/>
        <family val="2"/>
        <scheme val="minor"/>
      </rPr>
      <t>.</t>
    </r>
  </si>
  <si>
    <r>
      <t>4</t>
    </r>
    <r>
      <rPr>
        <sz val="9"/>
        <color theme="0"/>
        <rFont val="Calibri"/>
        <family val="2"/>
        <scheme val="minor"/>
      </rPr>
      <t>.</t>
    </r>
  </si>
  <si>
    <r>
      <t>5</t>
    </r>
    <r>
      <rPr>
        <sz val="9"/>
        <color theme="0"/>
        <rFont val="Calibri"/>
        <family val="2"/>
        <scheme val="minor"/>
      </rPr>
      <t>.</t>
    </r>
  </si>
  <si>
    <t>2010</t>
  </si>
  <si>
    <t>2015</t>
  </si>
  <si>
    <t>2020</t>
  </si>
  <si>
    <t>2021</t>
  </si>
  <si>
    <t>2022</t>
  </si>
  <si>
    <t>2023</t>
  </si>
  <si>
    <t>Kön</t>
  </si>
  <si>
    <t>Ålder</t>
  </si>
  <si>
    <t>- 24</t>
  </si>
  <si>
    <t>25 - 34</t>
  </si>
  <si>
    <t>35 - 44</t>
  </si>
  <si>
    <t>45 - 54</t>
  </si>
  <si>
    <t>55 - 64</t>
  </si>
  <si>
    <t>65 - 74</t>
  </si>
  <si>
    <t>75 -</t>
  </si>
  <si>
    <t>Kvinnor</t>
  </si>
  <si>
    <t>Män</t>
  </si>
  <si>
    <t>Se de följande bladen för kommunvisa uppgifter och statistik om enpersonshushåll</t>
  </si>
  <si>
    <t>Antal bostadshushåll och antal personer i hushållen  31.12.1970-2024</t>
  </si>
  <si>
    <t>Antal bostadshushåll och personer i hushållen efter kommun 31.12.1970-2024</t>
  </si>
  <si>
    <t>Hushållen fördelade efter antal personer 1970-2024</t>
  </si>
  <si>
    <t>Hushåll bestående av en person efter personens kön och ålder 2005-2024</t>
  </si>
  <si>
    <t>2024</t>
  </si>
  <si>
    <t>Antal personer i enpersonshushåll efter kön och ålder 2024</t>
  </si>
  <si>
    <t>25-34</t>
  </si>
  <si>
    <t>35-44</t>
  </si>
  <si>
    <t>45-54</t>
  </si>
  <si>
    <t>55-64</t>
  </si>
  <si>
    <t>65-74</t>
  </si>
  <si>
    <t>75+</t>
  </si>
  <si>
    <t>Personer i enpersonshushåll</t>
  </si>
  <si>
    <t>Senast uppdaterad 27.6.2025</t>
  </si>
  <si>
    <t>Personer per hushåll</t>
  </si>
  <si>
    <t>Antal hushåll och personer i hushållen 1970-2014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</si>
</sst>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2" fontId="1" fillId="0" borderId="1" xfId="0" applyNumberFormat="1" applyFont="1" applyBorder="1"/>
    <xf numFmtId="3" fontId="5" fillId="2" borderId="0" xfId="0" applyNumberFormat="1" applyFont="1" applyFill="1"/>
    <xf numFmtId="3" fontId="1" fillId="2" borderId="0" xfId="0" applyNumberFormat="1" applyFont="1" applyFill="1"/>
    <xf numFmtId="1" fontId="1" fillId="2" borderId="0" xfId="0" applyNumberFormat="1" applyFont="1" applyFill="1"/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3" fontId="7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/>
    <xf numFmtId="0" fontId="6" fillId="0" borderId="1" xfId="0" applyFont="1" applyBorder="1"/>
    <xf numFmtId="3" fontId="8" fillId="0" borderId="0" xfId="0" applyNumberFormat="1" applyFont="1" applyAlignment="1" applyProtection="1">
      <alignment horizontal="right"/>
      <protection locked="0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0" fontId="5" fillId="0" borderId="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3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6" fillId="0" borderId="1" xfId="0" applyNumberFormat="1" applyFont="1" applyBorder="1"/>
    <xf numFmtId="2" fontId="1" fillId="0" borderId="0" xfId="0" applyNumberFormat="1" applyFont="1"/>
    <xf numFmtId="0" fontId="11" fillId="0" borderId="0" xfId="0" applyFont="1" applyAlignment="1">
      <alignment horizontal="left" vertical="center" readingOrder="1"/>
    </xf>
    <xf numFmtId="0" fontId="2" fillId="3" borderId="0" xfId="0" applyFont="1" applyFill="1"/>
    <xf numFmtId="0" fontId="1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1" fontId="0" fillId="4" borderId="0" xfId="0" applyNumberFormat="1" applyFill="1"/>
    <xf numFmtId="0" fontId="14" fillId="0" borderId="0" xfId="0" applyFont="1" applyAlignment="1" applyProtection="1">
      <alignment horizontal="left"/>
      <protection locked="0"/>
    </xf>
    <xf numFmtId="0" fontId="13" fillId="0" borderId="0" xfId="0" applyFont="1"/>
    <xf numFmtId="1" fontId="0" fillId="0" borderId="0" xfId="0" applyNumberFormat="1"/>
    <xf numFmtId="0" fontId="4" fillId="0" borderId="0" xfId="0" applyFont="1"/>
    <xf numFmtId="0" fontId="15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FI" sz="800"/>
              <a:t>Procent</a:t>
            </a:r>
          </a:p>
        </c:rich>
      </c:tx>
      <c:layout>
        <c:manualLayout>
          <c:xMode val="edge"/>
          <c:yMode val="edge"/>
          <c:x val="0"/>
          <c:y val="1.3315392728511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1202542825741343"/>
          <c:w val="0.89745603674540686"/>
          <c:h val="0.77807814288871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Personer!$B$15</c:f>
              <c:strCache>
                <c:ptCount val="1"/>
                <c:pt idx="0">
                  <c:v>1.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(Personer!$C$3:$H$3,Personer!$L$3)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(Personer!$C$15:$H$15,Personer!$L$15)</c:f>
              <c:numCache>
                <c:formatCode>0.0</c:formatCode>
                <c:ptCount val="7"/>
                <c:pt idx="0">
                  <c:v>23.827314238273143</c:v>
                </c:pt>
                <c:pt idx="1">
                  <c:v>29.589465530596438</c:v>
                </c:pt>
                <c:pt idx="2">
                  <c:v>33.681664247701981</c:v>
                </c:pt>
                <c:pt idx="3">
                  <c:v>35.515622178074771</c:v>
                </c:pt>
                <c:pt idx="4">
                  <c:v>38.583837443772296</c:v>
                </c:pt>
                <c:pt idx="5">
                  <c:v>41.009618760092678</c:v>
                </c:pt>
                <c:pt idx="6">
                  <c:v>41.670660732625812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A-4086-8980-8553EECD0BB2}"/>
            </c:ext>
          </c:extLst>
        </c:ser>
        <c:ser>
          <c:idx val="1"/>
          <c:order val="1"/>
          <c:tx>
            <c:strRef>
              <c:f>Personer!$B$16</c:f>
              <c:strCache>
                <c:ptCount val="1"/>
                <c:pt idx="0">
                  <c:v>2.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(Personer!$C$3:$H$3,Personer!$L$3)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(Personer!$C$16:$H$16,Personer!$L$16)</c:f>
              <c:numCache>
                <c:formatCode>0.0</c:formatCode>
                <c:ptCount val="7"/>
                <c:pt idx="0">
                  <c:v>24.78206724782067</c:v>
                </c:pt>
                <c:pt idx="1">
                  <c:v>27.630850946110435</c:v>
                </c:pt>
                <c:pt idx="2">
                  <c:v>28.359941944847606</c:v>
                </c:pt>
                <c:pt idx="3">
                  <c:v>29.76340978869424</c:v>
                </c:pt>
                <c:pt idx="4">
                  <c:v>32.387156817124243</c:v>
                </c:pt>
                <c:pt idx="5">
                  <c:v>32.429965597135435</c:v>
                </c:pt>
                <c:pt idx="6">
                  <c:v>32.317699418007535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9A-4086-8980-8553EECD0BB2}"/>
            </c:ext>
          </c:extLst>
        </c:ser>
        <c:ser>
          <c:idx val="2"/>
          <c:order val="2"/>
          <c:tx>
            <c:strRef>
              <c:f>Personer!$B$17</c:f>
              <c:strCache>
                <c:ptCount val="1"/>
                <c:pt idx="0">
                  <c:v>3.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(Personer!$C$3:$H$3,Personer!$L$3)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(Personer!$C$17:$H$17,Personer!$L$17)</c:f>
              <c:numCache>
                <c:formatCode>0.0</c:formatCode>
                <c:ptCount val="7"/>
                <c:pt idx="0">
                  <c:v>19.579355195793553</c:v>
                </c:pt>
                <c:pt idx="1">
                  <c:v>17.870974881044592</c:v>
                </c:pt>
                <c:pt idx="2">
                  <c:v>16.216739235607161</c:v>
                </c:pt>
                <c:pt idx="3">
                  <c:v>14.204442839082535</c:v>
                </c:pt>
                <c:pt idx="4">
                  <c:v>12.850938420970994</c:v>
                </c:pt>
                <c:pt idx="5">
                  <c:v>11.661868988274943</c:v>
                </c:pt>
                <c:pt idx="6">
                  <c:v>11.153714481342005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9A-4086-8980-8553EECD0BB2}"/>
            </c:ext>
          </c:extLst>
        </c:ser>
        <c:ser>
          <c:idx val="3"/>
          <c:order val="3"/>
          <c:tx>
            <c:strRef>
              <c:f>Personer!$B$18</c:f>
              <c:strCache>
                <c:ptCount val="1"/>
                <c:pt idx="0">
                  <c:v>4.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(Personer!$C$3:$H$3,Personer!$L$3)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(Personer!$C$18:$H$18,Personer!$L$18)</c:f>
              <c:numCache>
                <c:formatCode>0.0</c:formatCode>
                <c:ptCount val="7"/>
                <c:pt idx="0">
                  <c:v>16.72893316728933</c:v>
                </c:pt>
                <c:pt idx="1">
                  <c:v>16.76441296890561</c:v>
                </c:pt>
                <c:pt idx="2">
                  <c:v>14.687953555878083</c:v>
                </c:pt>
                <c:pt idx="3">
                  <c:v>13.02149178255373</c:v>
                </c:pt>
                <c:pt idx="4">
                  <c:v>11.020629750271443</c:v>
                </c:pt>
                <c:pt idx="5">
                  <c:v>10.362985326125115</c:v>
                </c:pt>
                <c:pt idx="6">
                  <c:v>10.263608353303663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9A-4086-8980-8553EECD0BB2}"/>
            </c:ext>
          </c:extLst>
        </c:ser>
        <c:ser>
          <c:idx val="4"/>
          <c:order val="4"/>
          <c:tx>
            <c:strRef>
              <c:f>Personer!$B$19</c:f>
              <c:strCache>
                <c:ptCount val="1"/>
                <c:pt idx="0">
                  <c:v>5.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(Personer!$C$3:$H$3,Personer!$L$3)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(Personer!$C$19:$H$19,Personer!$L$19)</c:f>
              <c:numCache>
                <c:formatCode>0.0</c:formatCode>
                <c:ptCount val="7"/>
                <c:pt idx="0">
                  <c:v>8.8695170886951704</c:v>
                </c:pt>
                <c:pt idx="1">
                  <c:v>5.8758437534580059</c:v>
                </c:pt>
                <c:pt idx="2">
                  <c:v>5.2346395742622152</c:v>
                </c:pt>
                <c:pt idx="3">
                  <c:v>5.4361567635903922</c:v>
                </c:pt>
                <c:pt idx="4">
                  <c:v>3.7924616100511863</c:v>
                </c:pt>
                <c:pt idx="5">
                  <c:v>3.2717826300638908</c:v>
                </c:pt>
                <c:pt idx="6">
                  <c:v>3.2317699418007528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9A-4086-8980-8553EECD0BB2}"/>
            </c:ext>
          </c:extLst>
        </c:ser>
        <c:ser>
          <c:idx val="5"/>
          <c:order val="5"/>
          <c:tx>
            <c:strRef>
              <c:f>Personer!$B$20</c:f>
              <c:strCache>
                <c:ptCount val="1"/>
                <c:pt idx="0">
                  <c:v>6+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(Personer!$C$3:$H$3,Personer!$L$3)</c:f>
              <c:numCache>
                <c:formatCode>General</c:formatCode>
                <c:ptCount val="7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2024</c:v>
                </c:pt>
              </c:numCache>
            </c:numRef>
          </c:cat>
          <c:val>
            <c:numRef>
              <c:f>(Personer!$C$20:$H$20,Personer!$L$20)</c:f>
              <c:numCache>
                <c:formatCode>0.0</c:formatCode>
                <c:ptCount val="7"/>
                <c:pt idx="0">
                  <c:v>6.2128130621281308</c:v>
                </c:pt>
                <c:pt idx="1">
                  <c:v>2.2684519198849178</c:v>
                </c:pt>
                <c:pt idx="2">
                  <c:v>1.8190614417029511</c:v>
                </c:pt>
                <c:pt idx="3">
                  <c:v>2.0588766480043343</c:v>
                </c:pt>
                <c:pt idx="4">
                  <c:v>1.3649759578098342</c:v>
                </c:pt>
                <c:pt idx="5">
                  <c:v>1.2637786983079407</c:v>
                </c:pt>
                <c:pt idx="6">
                  <c:v>1.3625470729202327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9A-4086-8980-8553EECD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185088"/>
        <c:axId val="815183120"/>
      </c:barChart>
      <c:catAx>
        <c:axId val="81518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15183120"/>
        <c:crosses val="autoZero"/>
        <c:auto val="1"/>
        <c:lblAlgn val="ctr"/>
        <c:lblOffset val="100"/>
        <c:noMultiLvlLbl val="0"/>
      </c:catAx>
      <c:valAx>
        <c:axId val="8151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151850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3973462526937648"/>
          <c:y val="0.13458262225024262"/>
          <c:w val="0.32681956348467511"/>
          <c:h val="8.168481554463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66570473496962E-2"/>
          <c:y val="0.11799992906292119"/>
          <c:w val="0.65199807229655915"/>
          <c:h val="0.8083886642548059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Underlag!$B$17</c:f>
              <c:strCache>
                <c:ptCount val="1"/>
                <c:pt idx="0">
                  <c:v>Antal hushåll</c:v>
                </c:pt>
              </c:strCache>
            </c:strRef>
          </c:tx>
          <c:spPr>
            <a:ln w="3175">
              <a:noFill/>
              <a:prstDash val="solid"/>
            </a:ln>
          </c:spPr>
          <c:invertIfNegative val="0"/>
          <c:cat>
            <c:numRef>
              <c:f>Underlag!$A$18:$A$22</c:f>
              <c:numCache>
                <c:formatCode>General</c:formatCode>
                <c:ptCount val="5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2014</c:v>
                </c:pt>
              </c:numCache>
            </c:numRef>
          </c:cat>
          <c:val>
            <c:numRef>
              <c:f>Underlag!$B$18:$B$22</c:f>
              <c:numCache>
                <c:formatCode>#,##0</c:formatCode>
                <c:ptCount val="5"/>
                <c:pt idx="0">
                  <c:v>7227</c:v>
                </c:pt>
                <c:pt idx="1">
                  <c:v>9037</c:v>
                </c:pt>
                <c:pt idx="2">
                  <c:v>10335</c:v>
                </c:pt>
                <c:pt idx="3">
                  <c:v>11074</c:v>
                </c:pt>
                <c:pt idx="4">
                  <c:v>13455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B-423A-A589-341DCA9C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8786560"/>
        <c:axId val="208788096"/>
      </c:barChart>
      <c:lineChart>
        <c:grouping val="standard"/>
        <c:varyColors val="0"/>
        <c:ser>
          <c:idx val="0"/>
          <c:order val="0"/>
          <c:tx>
            <c:strRef>
              <c:f>Underlag!$C$17</c:f>
              <c:strCache>
                <c:ptCount val="1"/>
                <c:pt idx="0">
                  <c:v>Personer per hushåll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Underlag!$A$18:$A$22</c:f>
              <c:numCache>
                <c:formatCode>General</c:formatCode>
                <c:ptCount val="5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2014</c:v>
                </c:pt>
              </c:numCache>
            </c:numRef>
          </c:cat>
          <c:val>
            <c:numRef>
              <c:f>Underlag!$C$18:$C$22</c:f>
              <c:numCache>
                <c:formatCode>0.0</c:formatCode>
                <c:ptCount val="5"/>
                <c:pt idx="0">
                  <c:v>2.8408744984087448</c:v>
                </c:pt>
                <c:pt idx="1">
                  <c:v>2.4951864556821954</c:v>
                </c:pt>
                <c:pt idx="2">
                  <c:v>2.3599419448476051</c:v>
                </c:pt>
                <c:pt idx="3">
                  <c:v>2.3026006862922159</c:v>
                </c:pt>
                <c:pt idx="4">
                  <c:v>2.1166852471200297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B-423A-A589-341DCA9C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0272"/>
        <c:axId val="208791808"/>
      </c:lineChart>
      <c:catAx>
        <c:axId val="2087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878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78809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Antal hushåll</a:t>
                </a:r>
              </a:p>
            </c:rich>
          </c:tx>
          <c:layout>
            <c:manualLayout>
              <c:xMode val="edge"/>
              <c:yMode val="edge"/>
              <c:x val="1.5273785729234469E-2"/>
              <c:y val="1.72845286231113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8786560"/>
        <c:crosses val="autoZero"/>
        <c:crossBetween val="between"/>
        <c:majorUnit val="2500"/>
      </c:valAx>
      <c:catAx>
        <c:axId val="20879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791808"/>
        <c:crosses val="autoZero"/>
        <c:auto val="0"/>
        <c:lblAlgn val="ctr"/>
        <c:lblOffset val="100"/>
        <c:noMultiLvlLbl val="0"/>
      </c:catAx>
      <c:valAx>
        <c:axId val="208791808"/>
        <c:scaling>
          <c:orientation val="minMax"/>
          <c:max val="3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 per hushåll</a:t>
                </a:r>
              </a:p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SE" sz="800" b="0" i="0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63542500676808233"/>
              <c:y val="1.43041072568631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8790272"/>
        <c:crosses val="max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31574015940021"/>
          <c:y val="0.42942647371781228"/>
          <c:w val="0.18305368193277227"/>
          <c:h val="0.208714620131942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>
      <c:oddHeader>&amp;L</c:oddHeader>
      <c:oddFooter>Page &amp;S</c:oddFooter>
    </c:headerFooter>
    <c:pageMargins b="1" l="0.75000000000000122" r="0.750000000000001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77921877412375E-2"/>
          <c:y val="0.11815067209065262"/>
          <c:w val="0.77541174019914172"/>
          <c:h val="0.6846957503728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Underlag!$A$5:$A$11</c:f>
              <c:strCache>
                <c:ptCount val="7"/>
                <c:pt idx="0">
                  <c:v>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75+</c:v>
                </c:pt>
              </c:strCache>
            </c:strRef>
          </c:cat>
          <c:val>
            <c:numRef>
              <c:f>Underlag!$B$5:$B$11</c:f>
              <c:numCache>
                <c:formatCode>0</c:formatCode>
                <c:ptCount val="7"/>
                <c:pt idx="0">
                  <c:v>155</c:v>
                </c:pt>
                <c:pt idx="1">
                  <c:v>286</c:v>
                </c:pt>
                <c:pt idx="2">
                  <c:v>205</c:v>
                </c:pt>
                <c:pt idx="3">
                  <c:v>292</c:v>
                </c:pt>
                <c:pt idx="4">
                  <c:v>573</c:v>
                </c:pt>
                <c:pt idx="5">
                  <c:v>707</c:v>
                </c:pt>
                <c:pt idx="6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C-423F-9F2C-0321E3584E54}"/>
            </c:ext>
          </c:extLst>
        </c:ser>
        <c:ser>
          <c:idx val="1"/>
          <c:order val="1"/>
          <c:tx>
            <c:strRef>
              <c:f>Underlag!$C$4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Underlag!$A$5:$A$11</c:f>
              <c:strCache>
                <c:ptCount val="7"/>
                <c:pt idx="0">
                  <c:v>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75+</c:v>
                </c:pt>
              </c:strCache>
            </c:strRef>
          </c:cat>
          <c:val>
            <c:numRef>
              <c:f>Underlag!$C$5:$C$11</c:f>
              <c:numCache>
                <c:formatCode>0</c:formatCode>
                <c:ptCount val="7"/>
                <c:pt idx="0">
                  <c:v>196</c:v>
                </c:pt>
                <c:pt idx="1">
                  <c:v>490</c:v>
                </c:pt>
                <c:pt idx="2">
                  <c:v>460</c:v>
                </c:pt>
                <c:pt idx="3">
                  <c:v>369</c:v>
                </c:pt>
                <c:pt idx="4">
                  <c:v>445</c:v>
                </c:pt>
                <c:pt idx="5">
                  <c:v>428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C-423F-9F2C-0321E358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7"/>
        <c:axId val="159745152"/>
        <c:axId val="159747072"/>
      </c:barChart>
      <c:catAx>
        <c:axId val="159745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 baseline="0"/>
                  <a:t>Ålder</a:t>
                </a:r>
              </a:p>
            </c:rich>
          </c:tx>
          <c:layout>
            <c:manualLayout>
              <c:xMode val="edge"/>
              <c:yMode val="edge"/>
              <c:x val="0.77575003124609421"/>
              <c:y val="0.907922207486593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74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747072"/>
        <c:scaling>
          <c:orientation val="minMax"/>
          <c:max val="10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800" baseline="0"/>
                  <a:t>Personer</a:t>
                </a:r>
              </a:p>
            </c:rich>
          </c:tx>
          <c:layout>
            <c:manualLayout>
              <c:xMode val="edge"/>
              <c:yMode val="edge"/>
              <c:x val="1.0132066824980216E-3"/>
              <c:y val="9.3298291064471493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59745152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2793634129067201"/>
          <c:y val="0.16500718588541968"/>
          <c:w val="0.2514357095737364"/>
          <c:h val="8.3873392944526004E-2"/>
        </c:manualLayout>
      </c:layout>
      <c:overlay val="0"/>
      <c:spPr>
        <a:solidFill>
          <a:srgbClr val="FFFFFF"/>
        </a:solidFill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38100</xdr:rowOff>
    </xdr:from>
    <xdr:to>
      <xdr:col>12</xdr:col>
      <xdr:colOff>181841</xdr:colOff>
      <xdr:row>59</xdr:row>
      <xdr:rowOff>153266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3687D46-B679-4201-A6A5-0AD2DA745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62</xdr:row>
      <xdr:rowOff>95250</xdr:rowOff>
    </xdr:from>
    <xdr:to>
      <xdr:col>13</xdr:col>
      <xdr:colOff>102870</xdr:colOff>
      <xdr:row>79</xdr:row>
      <xdr:rowOff>0</xdr:rowOff>
    </xdr:to>
    <xdr:graphicFrame macro="">
      <xdr:nvGraphicFramePr>
        <xdr:cNvPr id="3" name="Chart 1025">
          <a:extLst>
            <a:ext uri="{FF2B5EF4-FFF2-40B4-BE49-F238E27FC236}">
              <a16:creationId xmlns:a16="http://schemas.microsoft.com/office/drawing/2014/main" id="{63EA48CD-643B-429D-8E49-745267DE5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5</xdr:col>
      <xdr:colOff>323849</xdr:colOff>
      <xdr:row>45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4D03EC-BB82-4728-8347-CD7E11AE0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15\02BEF15.xlsx" TargetMode="External"/><Relationship Id="rId1" Type="http://schemas.openxmlformats.org/officeDocument/2006/relationships/externalLinkPath" Target="/Astat/00Allm&#228;n/&#197;rsbok/Arsbok15/02BEF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"/>
      <sheetName val="2.2"/>
      <sheetName val="Dia2_2"/>
      <sheetName val="2.3"/>
      <sheetName val="2.4"/>
      <sheetName val="2.5"/>
      <sheetName val="2.6"/>
      <sheetName val="Blad1"/>
      <sheetName val="2.7"/>
      <sheetName val="2.8"/>
      <sheetName val="2.9"/>
      <sheetName val="Pyramider"/>
      <sheetName val="UnderlPyram"/>
      <sheetName val="2.10"/>
      <sheetName val="2.10b"/>
      <sheetName val="Diag"/>
      <sheetName val="Diagr"/>
      <sheetName val="Karta"/>
      <sheetName val="Kartunderlag"/>
      <sheetName val="Diagra"/>
      <sheetName val="2.11"/>
      <sheetName val="DiaMhbef"/>
      <sheetName val="2.12"/>
      <sheetName val="2.13"/>
      <sheetName val="DiaSpråk"/>
      <sheetName val="2.14"/>
      <sheetName val="2.15"/>
      <sheetName val="2.16"/>
      <sheetName val="2.17"/>
      <sheetName val="DiaHush"/>
      <sheetName val="2.18"/>
      <sheetName val="2.19"/>
      <sheetName val="2.20"/>
      <sheetName val="DiaFam"/>
      <sheetName val="2.21"/>
      <sheetName val="2.22"/>
      <sheetName val="2.23"/>
      <sheetName val="DiaVerks"/>
      <sheetName val="2.24"/>
      <sheetName val="DiaKvM"/>
      <sheetName val="DiaRör"/>
      <sheetName val="Diaunderlag"/>
      <sheetName val="2.25"/>
      <sheetName val="2.26"/>
      <sheetName val="2.27"/>
      <sheetName val="2.28"/>
      <sheetName val="DiaNetto"/>
      <sheetName val="2.29"/>
      <sheetName val="DiaRörÅr"/>
      <sheetName val="DiaFDNe"/>
      <sheetName val="2.30"/>
      <sheetName val="2.31"/>
      <sheetName val="2.32"/>
      <sheetName val="Medelbef"/>
      <sheetName val="DiaDödaÅlder"/>
      <sheetName val="2.33"/>
      <sheetName val="2.34"/>
      <sheetName val="2.35"/>
      <sheetName val="2.36"/>
      <sheetName val="DiaInflytt"/>
      <sheetName val="2.37-2.38"/>
      <sheetName val="2.39_20 namn"/>
      <sheetName val="2.39_20_2003_2013"/>
      <sheetName val="Blad5"/>
      <sheetName val="Blad3"/>
      <sheetName val="Blad6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M2" t="str">
            <v>Antal hushåll/   Households</v>
          </cell>
          <cell r="N2" t="str">
            <v>Personer per hushåll/Persons per household</v>
          </cell>
        </row>
        <row r="3">
          <cell r="L3">
            <v>1970</v>
          </cell>
          <cell r="M3">
            <v>7227</v>
          </cell>
          <cell r="N3">
            <v>2.8408744984087448</v>
          </cell>
        </row>
        <row r="4">
          <cell r="L4">
            <v>1980</v>
          </cell>
          <cell r="M4">
            <v>9037</v>
          </cell>
          <cell r="N4">
            <v>2.4951864556821954</v>
          </cell>
        </row>
        <row r="5">
          <cell r="L5">
            <v>1990</v>
          </cell>
          <cell r="M5">
            <v>10335</v>
          </cell>
          <cell r="N5">
            <v>2.3599419448476051</v>
          </cell>
        </row>
        <row r="6">
          <cell r="L6">
            <v>2000</v>
          </cell>
          <cell r="M6">
            <v>11074</v>
          </cell>
          <cell r="N6">
            <v>2.3026006862922159</v>
          </cell>
        </row>
        <row r="7">
          <cell r="L7">
            <v>2014</v>
          </cell>
          <cell r="M7">
            <v>13455</v>
          </cell>
          <cell r="N7">
            <v>2.1166852471200297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showGridLines="0" tabSelected="1" workbookViewId="0">
      <selection activeCell="O11" sqref="O11"/>
    </sheetView>
  </sheetViews>
  <sheetFormatPr defaultColWidth="9.109375" defaultRowHeight="13.8" x14ac:dyDescent="0.3"/>
  <cols>
    <col min="1" max="1" width="3" style="2" customWidth="1"/>
    <col min="2" max="2" width="5.33203125" style="2" customWidth="1"/>
    <col min="3" max="12" width="5.6640625" style="2" customWidth="1"/>
    <col min="13" max="15" width="9.109375" style="2"/>
    <col min="16" max="16" width="4.88671875" style="2" customWidth="1"/>
    <col min="17" max="16384" width="9.109375" style="2"/>
  </cols>
  <sheetData>
    <row r="1" spans="1:20" x14ac:dyDescent="0.3">
      <c r="A1" s="1" t="s">
        <v>6</v>
      </c>
      <c r="C1" s="3"/>
      <c r="D1" s="3"/>
      <c r="E1" s="3"/>
      <c r="F1" s="3"/>
      <c r="G1" s="41" t="s">
        <v>58</v>
      </c>
      <c r="H1" s="41"/>
      <c r="I1" s="41"/>
      <c r="J1" s="41"/>
      <c r="K1" s="41"/>
      <c r="L1" s="41"/>
      <c r="M1" s="41"/>
      <c r="N1" s="41"/>
      <c r="O1" s="41"/>
      <c r="P1" s="1"/>
      <c r="Q1" s="1"/>
      <c r="R1" s="1"/>
      <c r="S1" s="1"/>
      <c r="T1" s="1"/>
    </row>
    <row r="2" spans="1:20" ht="18.75" customHeight="1" thickBot="1" x14ac:dyDescent="0.35">
      <c r="A2" s="4" t="s">
        <v>59</v>
      </c>
      <c r="B2" s="5"/>
      <c r="C2" s="5"/>
      <c r="D2" s="5"/>
      <c r="E2" s="5"/>
      <c r="F2" s="5"/>
      <c r="P2" s="1"/>
      <c r="Q2" s="1"/>
      <c r="R2" s="1"/>
      <c r="S2" s="1"/>
      <c r="T2" s="1"/>
    </row>
    <row r="3" spans="1:20" s="1" customFormat="1" ht="12" customHeight="1" x14ac:dyDescent="0.25">
      <c r="A3" s="6"/>
      <c r="B3" s="6"/>
      <c r="C3" s="6">
        <v>1970</v>
      </c>
      <c r="D3" s="6">
        <v>1980</v>
      </c>
      <c r="E3" s="6">
        <v>1990</v>
      </c>
      <c r="F3" s="6">
        <v>2000</v>
      </c>
      <c r="G3" s="6">
        <v>2010</v>
      </c>
      <c r="H3" s="6">
        <v>2020</v>
      </c>
      <c r="I3" s="6">
        <v>2021</v>
      </c>
      <c r="J3" s="6">
        <v>2022</v>
      </c>
      <c r="K3" s="6">
        <v>2023</v>
      </c>
      <c r="L3" s="6">
        <v>2024</v>
      </c>
    </row>
    <row r="4" spans="1:20" s="1" customFormat="1" ht="17.25" customHeight="1" x14ac:dyDescent="0.25">
      <c r="A4" s="7" t="s">
        <v>0</v>
      </c>
    </row>
    <row r="5" spans="1:20" s="1" customFormat="1" ht="17.25" customHeight="1" x14ac:dyDescent="0.25">
      <c r="A5" s="7" t="s">
        <v>1</v>
      </c>
    </row>
    <row r="6" spans="1:20" s="1" customFormat="1" ht="12" customHeight="1" x14ac:dyDescent="0.25">
      <c r="B6" s="9" t="s">
        <v>2</v>
      </c>
      <c r="C6" s="10">
        <f t="shared" ref="C6:F6" si="0">SUM(C7:C12)</f>
        <v>7227</v>
      </c>
      <c r="D6" s="10">
        <f t="shared" si="0"/>
        <v>9037</v>
      </c>
      <c r="E6" s="10">
        <f t="shared" si="0"/>
        <v>10335</v>
      </c>
      <c r="F6" s="10">
        <f t="shared" si="0"/>
        <v>11074</v>
      </c>
      <c r="G6" s="10">
        <v>12894</v>
      </c>
      <c r="H6" s="16">
        <f>SUM(H7:H12)</f>
        <v>14243</v>
      </c>
      <c r="I6" s="16">
        <f>SUM(I7:I12)</f>
        <v>14301</v>
      </c>
      <c r="J6" s="16">
        <f>SUM(J7:J12)</f>
        <v>14380</v>
      </c>
      <c r="K6" s="16">
        <f>SUM(K7:K12)</f>
        <v>14529</v>
      </c>
      <c r="L6" s="16">
        <f>SUM(L7:L12)</f>
        <v>14605</v>
      </c>
      <c r="M6" s="8"/>
      <c r="N6" s="8"/>
      <c r="O6" s="8"/>
      <c r="Q6" s="8"/>
    </row>
    <row r="7" spans="1:20" s="1" customFormat="1" ht="12" customHeight="1" x14ac:dyDescent="0.25">
      <c r="B7" s="11" t="s">
        <v>36</v>
      </c>
      <c r="C7" s="8">
        <v>1722</v>
      </c>
      <c r="D7" s="8">
        <v>2674</v>
      </c>
      <c r="E7" s="8">
        <v>3481</v>
      </c>
      <c r="F7" s="8">
        <v>3933</v>
      </c>
      <c r="G7" s="8">
        <v>4975</v>
      </c>
      <c r="H7" s="18">
        <v>5841</v>
      </c>
      <c r="I7" s="17">
        <v>5866</v>
      </c>
      <c r="J7" s="17">
        <v>5908</v>
      </c>
      <c r="K7" s="17">
        <v>6057</v>
      </c>
      <c r="L7" s="17">
        <v>6086</v>
      </c>
      <c r="M7" s="8"/>
      <c r="N7" s="8"/>
      <c r="O7" s="8"/>
    </row>
    <row r="8" spans="1:20" s="1" customFormat="1" ht="12" customHeight="1" x14ac:dyDescent="0.25">
      <c r="B8" s="11" t="s">
        <v>37</v>
      </c>
      <c r="C8" s="8">
        <v>1791</v>
      </c>
      <c r="D8" s="8">
        <v>2497</v>
      </c>
      <c r="E8" s="8">
        <v>2931</v>
      </c>
      <c r="F8" s="8">
        <v>3296</v>
      </c>
      <c r="G8" s="8">
        <v>4176</v>
      </c>
      <c r="H8" s="18">
        <v>4619</v>
      </c>
      <c r="I8" s="17">
        <v>4621</v>
      </c>
      <c r="J8" s="17">
        <v>4680</v>
      </c>
      <c r="K8" s="17">
        <v>4700</v>
      </c>
      <c r="L8" s="17">
        <v>4720</v>
      </c>
      <c r="M8" s="8"/>
      <c r="N8" s="8"/>
      <c r="O8" s="8"/>
    </row>
    <row r="9" spans="1:20" s="1" customFormat="1" ht="12" customHeight="1" x14ac:dyDescent="0.25">
      <c r="B9" s="11" t="s">
        <v>38</v>
      </c>
      <c r="C9" s="8">
        <v>1415</v>
      </c>
      <c r="D9" s="8">
        <v>1615</v>
      </c>
      <c r="E9" s="8">
        <v>1676</v>
      </c>
      <c r="F9" s="8">
        <v>1573</v>
      </c>
      <c r="G9" s="8">
        <v>1657</v>
      </c>
      <c r="H9" s="18">
        <v>1661</v>
      </c>
      <c r="I9" s="17">
        <v>1656</v>
      </c>
      <c r="J9" s="17">
        <v>1646</v>
      </c>
      <c r="K9" s="17">
        <v>1618</v>
      </c>
      <c r="L9" s="17">
        <v>1629</v>
      </c>
      <c r="M9" s="8"/>
      <c r="N9" s="8"/>
      <c r="O9" s="8"/>
    </row>
    <row r="10" spans="1:20" s="1" customFormat="1" ht="12" customHeight="1" x14ac:dyDescent="0.25">
      <c r="B10" s="11" t="s">
        <v>39</v>
      </c>
      <c r="C10" s="8">
        <v>1209</v>
      </c>
      <c r="D10" s="8">
        <v>1515</v>
      </c>
      <c r="E10" s="8">
        <v>1518</v>
      </c>
      <c r="F10" s="8">
        <v>1442</v>
      </c>
      <c r="G10" s="8">
        <v>1421</v>
      </c>
      <c r="H10" s="18">
        <v>1476</v>
      </c>
      <c r="I10" s="17">
        <v>1504</v>
      </c>
      <c r="J10" s="17">
        <v>1492</v>
      </c>
      <c r="K10" s="17">
        <v>1491</v>
      </c>
      <c r="L10" s="17">
        <v>1499</v>
      </c>
      <c r="M10" s="8"/>
      <c r="N10" s="8"/>
      <c r="O10" s="8"/>
    </row>
    <row r="11" spans="1:20" s="1" customFormat="1" ht="12" customHeight="1" x14ac:dyDescent="0.25">
      <c r="B11" s="11" t="s">
        <v>40</v>
      </c>
      <c r="C11" s="8">
        <v>641</v>
      </c>
      <c r="D11" s="8">
        <v>531</v>
      </c>
      <c r="E11" s="8">
        <v>541</v>
      </c>
      <c r="F11" s="8">
        <v>602</v>
      </c>
      <c r="G11" s="8">
        <v>489</v>
      </c>
      <c r="H11" s="18">
        <v>466</v>
      </c>
      <c r="I11" s="17">
        <v>470</v>
      </c>
      <c r="J11" s="17">
        <v>463</v>
      </c>
      <c r="K11" s="17">
        <v>466</v>
      </c>
      <c r="L11" s="17">
        <v>472</v>
      </c>
      <c r="M11" s="8"/>
      <c r="N11" s="8"/>
      <c r="O11" s="8"/>
    </row>
    <row r="12" spans="1:20" s="1" customFormat="1" ht="12" customHeight="1" x14ac:dyDescent="0.25">
      <c r="B12" s="11" t="s">
        <v>3</v>
      </c>
      <c r="C12" s="8">
        <v>449</v>
      </c>
      <c r="D12" s="8">
        <v>205</v>
      </c>
      <c r="E12" s="8">
        <v>188</v>
      </c>
      <c r="F12" s="8">
        <v>228</v>
      </c>
      <c r="G12" s="8">
        <v>176</v>
      </c>
      <c r="H12" s="17">
        <v>180</v>
      </c>
      <c r="I12" s="17">
        <v>184</v>
      </c>
      <c r="J12" s="17">
        <v>191</v>
      </c>
      <c r="K12" s="17">
        <v>197</v>
      </c>
      <c r="L12" s="17">
        <v>199</v>
      </c>
      <c r="M12" s="8"/>
      <c r="N12" s="8"/>
      <c r="O12" s="8"/>
    </row>
    <row r="13" spans="1:20" s="1" customFormat="1" ht="17.25" customHeight="1" x14ac:dyDescent="0.25">
      <c r="A13" s="7" t="s">
        <v>4</v>
      </c>
      <c r="B13" s="11"/>
      <c r="C13" s="8"/>
      <c r="D13" s="8"/>
      <c r="E13" s="8"/>
      <c r="F13" s="8"/>
      <c r="M13" s="8"/>
    </row>
    <row r="14" spans="1:20" s="1" customFormat="1" ht="12" customHeight="1" x14ac:dyDescent="0.25">
      <c r="B14" s="11" t="s">
        <v>2</v>
      </c>
      <c r="C14" s="12">
        <f t="shared" ref="C14:F14" si="1">SUM(C15:C20)</f>
        <v>100</v>
      </c>
      <c r="D14" s="12">
        <f t="shared" si="1"/>
        <v>100</v>
      </c>
      <c r="E14" s="12">
        <f t="shared" si="1"/>
        <v>100</v>
      </c>
      <c r="F14" s="12">
        <f t="shared" si="1"/>
        <v>99.999999999999986</v>
      </c>
      <c r="G14" s="12">
        <v>99.999999999999986</v>
      </c>
      <c r="H14" s="12">
        <f t="shared" ref="H14:J14" si="2">SUM(H15:H20)</f>
        <v>100.00000000000001</v>
      </c>
      <c r="I14" s="12">
        <f t="shared" ref="I14" si="3">SUM(I15:I20)</f>
        <v>100</v>
      </c>
      <c r="J14" s="12">
        <f t="shared" si="2"/>
        <v>100</v>
      </c>
      <c r="K14" s="12">
        <f t="shared" ref="K14:L14" si="4">SUM(K15:K20)</f>
        <v>100.00000000000001</v>
      </c>
      <c r="L14" s="12">
        <f t="shared" si="4"/>
        <v>100.00000000000001</v>
      </c>
      <c r="M14" s="13"/>
    </row>
    <row r="15" spans="1:20" s="1" customFormat="1" ht="12" customHeight="1" x14ac:dyDescent="0.25">
      <c r="B15" s="11" t="s">
        <v>36</v>
      </c>
      <c r="C15" s="12">
        <f t="shared" ref="C15:F20" si="5">C7/C$6*100</f>
        <v>23.827314238273143</v>
      </c>
      <c r="D15" s="12">
        <f t="shared" si="5"/>
        <v>29.589465530596438</v>
      </c>
      <c r="E15" s="12">
        <f t="shared" si="5"/>
        <v>33.681664247701981</v>
      </c>
      <c r="F15" s="12">
        <f t="shared" si="5"/>
        <v>35.515622178074771</v>
      </c>
      <c r="G15" s="12">
        <v>38.583837443772296</v>
      </c>
      <c r="H15" s="12">
        <f t="shared" ref="H15:J20" si="6">H7/H$6*100</f>
        <v>41.009618760092678</v>
      </c>
      <c r="I15" s="12">
        <f t="shared" ref="I15" si="7">I7/I$6*100</f>
        <v>41.018110621634854</v>
      </c>
      <c r="J15" s="12">
        <f t="shared" si="6"/>
        <v>41.084840055632824</v>
      </c>
      <c r="K15" s="12">
        <f t="shared" ref="K15:L15" si="8">K7/K$6*100</f>
        <v>41.689035721660126</v>
      </c>
      <c r="L15" s="12">
        <f t="shared" si="8"/>
        <v>41.670660732625812</v>
      </c>
      <c r="M15" s="13"/>
    </row>
    <row r="16" spans="1:20" s="1" customFormat="1" ht="12" customHeight="1" x14ac:dyDescent="0.25">
      <c r="B16" s="11" t="s">
        <v>37</v>
      </c>
      <c r="C16" s="12">
        <f t="shared" si="5"/>
        <v>24.78206724782067</v>
      </c>
      <c r="D16" s="12">
        <f t="shared" si="5"/>
        <v>27.630850946110435</v>
      </c>
      <c r="E16" s="12">
        <f t="shared" si="5"/>
        <v>28.359941944847606</v>
      </c>
      <c r="F16" s="12">
        <f t="shared" si="5"/>
        <v>29.76340978869424</v>
      </c>
      <c r="G16" s="12">
        <v>32.387156817124243</v>
      </c>
      <c r="H16" s="12">
        <f t="shared" si="6"/>
        <v>32.429965597135435</v>
      </c>
      <c r="I16" s="12">
        <f t="shared" ref="I16" si="9">I8/I$6*100</f>
        <v>32.312425704496192</v>
      </c>
      <c r="J16" s="12">
        <f t="shared" si="6"/>
        <v>32.545201668984703</v>
      </c>
      <c r="K16" s="12">
        <f t="shared" ref="K16:L16" si="10">K8/K$6*100</f>
        <v>32.349094913621038</v>
      </c>
      <c r="L16" s="12">
        <f t="shared" si="10"/>
        <v>32.317699418007535</v>
      </c>
      <c r="M16" s="13"/>
    </row>
    <row r="17" spans="1:13" s="1" customFormat="1" ht="12" customHeight="1" x14ac:dyDescent="0.25">
      <c r="B17" s="11" t="s">
        <v>38</v>
      </c>
      <c r="C17" s="12">
        <f t="shared" si="5"/>
        <v>19.579355195793553</v>
      </c>
      <c r="D17" s="12">
        <f t="shared" si="5"/>
        <v>17.870974881044592</v>
      </c>
      <c r="E17" s="12">
        <f t="shared" si="5"/>
        <v>16.216739235607161</v>
      </c>
      <c r="F17" s="12">
        <f t="shared" si="5"/>
        <v>14.204442839082535</v>
      </c>
      <c r="G17" s="12">
        <v>12.850938420970994</v>
      </c>
      <c r="H17" s="12">
        <f t="shared" si="6"/>
        <v>11.661868988274943</v>
      </c>
      <c r="I17" s="12">
        <f t="shared" ref="I17" si="11">I9/I$6*100</f>
        <v>11.57960981749528</v>
      </c>
      <c r="J17" s="12">
        <f t="shared" si="6"/>
        <v>11.446453407510432</v>
      </c>
      <c r="K17" s="12">
        <f t="shared" ref="K17:L17" si="12">K9/K$6*100</f>
        <v>11.136347993667837</v>
      </c>
      <c r="L17" s="12">
        <f t="shared" si="12"/>
        <v>11.153714481342005</v>
      </c>
      <c r="M17" s="13"/>
    </row>
    <row r="18" spans="1:13" s="1" customFormat="1" ht="12" customHeight="1" x14ac:dyDescent="0.25">
      <c r="B18" s="11" t="s">
        <v>39</v>
      </c>
      <c r="C18" s="12">
        <f t="shared" si="5"/>
        <v>16.72893316728933</v>
      </c>
      <c r="D18" s="12">
        <f t="shared" si="5"/>
        <v>16.76441296890561</v>
      </c>
      <c r="E18" s="12">
        <f t="shared" si="5"/>
        <v>14.687953555878083</v>
      </c>
      <c r="F18" s="12">
        <f t="shared" si="5"/>
        <v>13.02149178255373</v>
      </c>
      <c r="G18" s="12">
        <v>11.020629750271443</v>
      </c>
      <c r="H18" s="12">
        <f t="shared" si="6"/>
        <v>10.362985326125115</v>
      </c>
      <c r="I18" s="12">
        <f t="shared" ref="I18" si="13">I10/I$6*100</f>
        <v>10.516747080623732</v>
      </c>
      <c r="J18" s="12">
        <f t="shared" si="6"/>
        <v>10.375521557719054</v>
      </c>
      <c r="K18" s="12">
        <f t="shared" ref="K18:L18" si="14">K10/K$6*100</f>
        <v>10.262234152384886</v>
      </c>
      <c r="L18" s="12">
        <f t="shared" si="14"/>
        <v>10.263608353303663</v>
      </c>
      <c r="M18" s="13"/>
    </row>
    <row r="19" spans="1:13" s="1" customFormat="1" ht="12" customHeight="1" x14ac:dyDescent="0.25">
      <c r="B19" s="11" t="s">
        <v>40</v>
      </c>
      <c r="C19" s="12">
        <f t="shared" si="5"/>
        <v>8.8695170886951704</v>
      </c>
      <c r="D19" s="12">
        <f t="shared" si="5"/>
        <v>5.8758437534580059</v>
      </c>
      <c r="E19" s="12">
        <f t="shared" si="5"/>
        <v>5.2346395742622152</v>
      </c>
      <c r="F19" s="12">
        <f t="shared" si="5"/>
        <v>5.4361567635903922</v>
      </c>
      <c r="G19" s="12">
        <v>3.7924616100511863</v>
      </c>
      <c r="H19" s="12">
        <f t="shared" si="6"/>
        <v>3.2717826300638908</v>
      </c>
      <c r="I19" s="12">
        <f t="shared" ref="I19" si="15">I11/I$6*100</f>
        <v>3.2864834626949162</v>
      </c>
      <c r="J19" s="12">
        <f t="shared" si="6"/>
        <v>3.2197496522948539</v>
      </c>
      <c r="K19" s="12">
        <f t="shared" ref="K19:L19" si="16">K11/K$6*100</f>
        <v>3.2073783467547661</v>
      </c>
      <c r="L19" s="12">
        <f t="shared" si="16"/>
        <v>3.2317699418007528</v>
      </c>
      <c r="M19" s="13"/>
    </row>
    <row r="20" spans="1:13" s="1" customFormat="1" ht="12" customHeight="1" x14ac:dyDescent="0.25">
      <c r="B20" s="11" t="s">
        <v>3</v>
      </c>
      <c r="C20" s="12">
        <f t="shared" si="5"/>
        <v>6.2128130621281308</v>
      </c>
      <c r="D20" s="12">
        <f t="shared" si="5"/>
        <v>2.2684519198849178</v>
      </c>
      <c r="E20" s="12">
        <f t="shared" si="5"/>
        <v>1.8190614417029511</v>
      </c>
      <c r="F20" s="12">
        <f t="shared" si="5"/>
        <v>2.0588766480043343</v>
      </c>
      <c r="G20" s="12">
        <v>1.3649759578098342</v>
      </c>
      <c r="H20" s="12">
        <f t="shared" si="6"/>
        <v>1.2637786983079407</v>
      </c>
      <c r="I20" s="12">
        <f t="shared" ref="I20" si="17">I12/I$6*100</f>
        <v>1.2866233130550311</v>
      </c>
      <c r="J20" s="12">
        <f t="shared" si="6"/>
        <v>1.3282336578581364</v>
      </c>
      <c r="K20" s="12">
        <f t="shared" ref="K20:L20" si="18">K12/K$6*100</f>
        <v>1.3559088719113497</v>
      </c>
      <c r="L20" s="12">
        <f t="shared" si="18"/>
        <v>1.3625470729202327</v>
      </c>
      <c r="M20" s="13"/>
    </row>
    <row r="21" spans="1:13" s="1" customFormat="1" ht="17.25" customHeight="1" x14ac:dyDescent="0.25">
      <c r="A21" s="7" t="s">
        <v>5</v>
      </c>
      <c r="B21" s="11"/>
      <c r="M21" s="8"/>
    </row>
    <row r="22" spans="1:13" s="1" customFormat="1" ht="17.25" customHeight="1" x14ac:dyDescent="0.25">
      <c r="A22" s="7" t="s">
        <v>1</v>
      </c>
      <c r="B22" s="11"/>
      <c r="M22" s="8"/>
    </row>
    <row r="23" spans="1:13" s="1" customFormat="1" ht="12" customHeight="1" x14ac:dyDescent="0.25">
      <c r="B23" s="9" t="s">
        <v>2</v>
      </c>
      <c r="C23" s="10">
        <f t="shared" ref="C23:F23" si="19">SUM(C24:C29)</f>
        <v>20531</v>
      </c>
      <c r="D23" s="10">
        <f t="shared" si="19"/>
        <v>22549</v>
      </c>
      <c r="E23" s="10">
        <f t="shared" si="19"/>
        <v>24390</v>
      </c>
      <c r="F23" s="10">
        <f t="shared" si="19"/>
        <v>25499</v>
      </c>
      <c r="G23" s="10">
        <v>27559</v>
      </c>
      <c r="H23" s="16">
        <f t="shared" ref="H23:J23" si="20">SUM(H24:H29)</f>
        <v>29493</v>
      </c>
      <c r="I23" s="16">
        <f t="shared" ref="I23" si="21">SUM(I24:I29)</f>
        <v>29670</v>
      </c>
      <c r="J23" s="16">
        <f t="shared" si="20"/>
        <v>29755</v>
      </c>
      <c r="K23" s="16">
        <f t="shared" ref="K23:L23" si="22">SUM(K24:K29)</f>
        <v>29923</v>
      </c>
      <c r="L23" s="16">
        <f t="shared" si="22"/>
        <v>30081</v>
      </c>
      <c r="M23" s="8"/>
    </row>
    <row r="24" spans="1:13" s="1" customFormat="1" ht="12" customHeight="1" x14ac:dyDescent="0.25">
      <c r="B24" s="11" t="s">
        <v>36</v>
      </c>
      <c r="C24" s="8">
        <v>1722</v>
      </c>
      <c r="D24" s="8">
        <v>2674</v>
      </c>
      <c r="E24" s="8">
        <v>3481</v>
      </c>
      <c r="F24" s="8">
        <v>3933</v>
      </c>
      <c r="G24" s="8">
        <v>4975</v>
      </c>
      <c r="H24" s="18">
        <v>5841</v>
      </c>
      <c r="I24" s="17">
        <v>5866</v>
      </c>
      <c r="J24" s="17">
        <v>5908</v>
      </c>
      <c r="K24" s="17">
        <v>6057</v>
      </c>
      <c r="L24" s="17">
        <v>6086</v>
      </c>
      <c r="M24" s="8"/>
    </row>
    <row r="25" spans="1:13" s="1" customFormat="1" ht="12" customHeight="1" x14ac:dyDescent="0.25">
      <c r="B25" s="11" t="s">
        <v>37</v>
      </c>
      <c r="C25" s="8">
        <v>3582</v>
      </c>
      <c r="D25" s="8">
        <v>4994</v>
      </c>
      <c r="E25" s="8">
        <v>5862</v>
      </c>
      <c r="F25" s="8">
        <v>6592</v>
      </c>
      <c r="G25" s="8">
        <v>8352</v>
      </c>
      <c r="H25" s="18">
        <v>9238</v>
      </c>
      <c r="I25" s="17">
        <v>9242</v>
      </c>
      <c r="J25" s="17">
        <v>9360</v>
      </c>
      <c r="K25" s="17">
        <v>9400</v>
      </c>
      <c r="L25" s="17">
        <v>9440</v>
      </c>
      <c r="M25" s="8"/>
    </row>
    <row r="26" spans="1:13" s="1" customFormat="1" ht="12" customHeight="1" x14ac:dyDescent="0.25">
      <c r="B26" s="11" t="s">
        <v>38</v>
      </c>
      <c r="C26" s="8">
        <v>4245</v>
      </c>
      <c r="D26" s="8">
        <v>4845</v>
      </c>
      <c r="E26" s="8">
        <v>5028</v>
      </c>
      <c r="F26" s="8">
        <v>4719</v>
      </c>
      <c r="G26" s="8">
        <v>4971</v>
      </c>
      <c r="H26" s="18">
        <v>4983</v>
      </c>
      <c r="I26" s="17">
        <v>4968</v>
      </c>
      <c r="J26" s="17">
        <v>4938</v>
      </c>
      <c r="K26" s="17">
        <v>4854</v>
      </c>
      <c r="L26" s="17">
        <v>4887</v>
      </c>
      <c r="M26" s="8"/>
    </row>
    <row r="27" spans="1:13" s="1" customFormat="1" ht="12" customHeight="1" x14ac:dyDescent="0.25">
      <c r="B27" s="11" t="s">
        <v>39</v>
      </c>
      <c r="C27" s="8">
        <v>4836</v>
      </c>
      <c r="D27" s="8">
        <v>6060</v>
      </c>
      <c r="E27" s="8">
        <v>6072</v>
      </c>
      <c r="F27" s="8">
        <v>5768</v>
      </c>
      <c r="G27" s="8">
        <v>5684</v>
      </c>
      <c r="H27" s="18">
        <v>5904</v>
      </c>
      <c r="I27" s="17">
        <v>6016</v>
      </c>
      <c r="J27" s="17">
        <v>5968</v>
      </c>
      <c r="K27" s="17">
        <v>5964</v>
      </c>
      <c r="L27" s="17">
        <v>5996</v>
      </c>
      <c r="M27" s="8"/>
    </row>
    <row r="28" spans="1:13" s="1" customFormat="1" ht="12" customHeight="1" x14ac:dyDescent="0.25">
      <c r="B28" s="11" t="s">
        <v>40</v>
      </c>
      <c r="C28" s="8">
        <v>3205</v>
      </c>
      <c r="D28" s="8">
        <v>2655</v>
      </c>
      <c r="E28" s="8">
        <v>2705</v>
      </c>
      <c r="F28" s="8">
        <v>3010</v>
      </c>
      <c r="G28" s="8">
        <v>2445</v>
      </c>
      <c r="H28" s="18">
        <v>2330</v>
      </c>
      <c r="I28" s="17">
        <v>2350</v>
      </c>
      <c r="J28" s="17">
        <v>2315</v>
      </c>
      <c r="K28" s="17">
        <v>2330</v>
      </c>
      <c r="L28" s="17">
        <v>2360</v>
      </c>
      <c r="M28" s="8"/>
    </row>
    <row r="29" spans="1:13" s="1" customFormat="1" ht="12" customHeight="1" x14ac:dyDescent="0.25">
      <c r="B29" s="11" t="s">
        <v>3</v>
      </c>
      <c r="C29" s="8">
        <v>2941</v>
      </c>
      <c r="D29" s="8">
        <v>1321</v>
      </c>
      <c r="E29" s="8">
        <v>1242</v>
      </c>
      <c r="F29" s="8">
        <v>1477</v>
      </c>
      <c r="G29" s="8">
        <v>1132</v>
      </c>
      <c r="H29" s="17">
        <v>1197</v>
      </c>
      <c r="I29" s="17">
        <v>1228</v>
      </c>
      <c r="J29" s="17">
        <v>1266</v>
      </c>
      <c r="K29" s="17">
        <v>1318</v>
      </c>
      <c r="L29" s="17">
        <v>1312</v>
      </c>
      <c r="M29" s="8"/>
    </row>
    <row r="30" spans="1:13" s="1" customFormat="1" ht="17.25" customHeight="1" x14ac:dyDescent="0.25">
      <c r="A30" s="7" t="s">
        <v>4</v>
      </c>
      <c r="B30" s="11"/>
      <c r="C30" s="8"/>
      <c r="D30" s="8"/>
      <c r="E30" s="8"/>
      <c r="F30" s="8"/>
      <c r="M30" s="8"/>
    </row>
    <row r="31" spans="1:13" s="1" customFormat="1" ht="12" customHeight="1" x14ac:dyDescent="0.25">
      <c r="B31" s="11" t="s">
        <v>2</v>
      </c>
      <c r="C31" s="13">
        <f t="shared" ref="C31:F31" si="23">SUM(C32:C37)</f>
        <v>100</v>
      </c>
      <c r="D31" s="13">
        <f t="shared" si="23"/>
        <v>99.999999999999986</v>
      </c>
      <c r="E31" s="13">
        <f t="shared" si="23"/>
        <v>100</v>
      </c>
      <c r="F31" s="13">
        <f t="shared" si="23"/>
        <v>100</v>
      </c>
      <c r="G31" s="12">
        <v>100</v>
      </c>
      <c r="H31" s="13">
        <f t="shared" ref="H31:J31" si="24">SUM(H32:H37)</f>
        <v>100</v>
      </c>
      <c r="I31" s="13">
        <f t="shared" ref="I31" si="25">SUM(I32:I37)</f>
        <v>99.999999999999986</v>
      </c>
      <c r="J31" s="13">
        <f t="shared" si="24"/>
        <v>100</v>
      </c>
      <c r="K31" s="13">
        <f t="shared" ref="K31:L31" si="26">SUM(K32:K37)</f>
        <v>100</v>
      </c>
      <c r="L31" s="13">
        <f t="shared" si="26"/>
        <v>99.999999999999986</v>
      </c>
      <c r="M31" s="13"/>
    </row>
    <row r="32" spans="1:13" s="1" customFormat="1" ht="12" customHeight="1" x14ac:dyDescent="0.25">
      <c r="B32" s="11" t="s">
        <v>36</v>
      </c>
      <c r="C32" s="13">
        <f t="shared" ref="C32:F37" si="27">C24/C$23*100</f>
        <v>8.3873167405386972</v>
      </c>
      <c r="D32" s="13">
        <f t="shared" si="27"/>
        <v>11.85861900749479</v>
      </c>
      <c r="E32" s="13">
        <f t="shared" si="27"/>
        <v>14.272242722427226</v>
      </c>
      <c r="F32" s="13">
        <f t="shared" si="27"/>
        <v>15.424134279775679</v>
      </c>
      <c r="G32" s="12">
        <v>18.052178961500783</v>
      </c>
      <c r="H32" s="13">
        <f t="shared" ref="H32:J37" si="28">H24/H$23*100</f>
        <v>19.804699420201406</v>
      </c>
      <c r="I32" s="13">
        <f t="shared" ref="I32" si="29">I24/I$23*100</f>
        <v>19.770812268284462</v>
      </c>
      <c r="J32" s="13">
        <f t="shared" si="28"/>
        <v>19.855486472861703</v>
      </c>
      <c r="K32" s="13">
        <f t="shared" ref="K32:L32" si="30">K24/K$23*100</f>
        <v>20.241954349497043</v>
      </c>
      <c r="L32" s="13">
        <f t="shared" si="30"/>
        <v>20.232040158239421</v>
      </c>
      <c r="M32" s="13"/>
    </row>
    <row r="33" spans="1:13" s="1" customFormat="1" ht="12" customHeight="1" x14ac:dyDescent="0.25">
      <c r="B33" s="11" t="s">
        <v>37</v>
      </c>
      <c r="C33" s="13">
        <f t="shared" si="27"/>
        <v>17.446787784326141</v>
      </c>
      <c r="D33" s="13">
        <f t="shared" si="27"/>
        <v>22.147323606368353</v>
      </c>
      <c r="E33" s="13">
        <f t="shared" si="27"/>
        <v>24.034440344403443</v>
      </c>
      <c r="F33" s="13">
        <f t="shared" si="27"/>
        <v>25.851994195850818</v>
      </c>
      <c r="G33" s="12">
        <v>30.305889183206936</v>
      </c>
      <c r="H33" s="13">
        <f t="shared" si="28"/>
        <v>31.322686739226256</v>
      </c>
      <c r="I33" s="13">
        <f t="shared" ref="I33" si="31">I25/I$23*100</f>
        <v>31.149309066397034</v>
      </c>
      <c r="J33" s="13">
        <f t="shared" si="28"/>
        <v>31.456898000336075</v>
      </c>
      <c r="K33" s="13">
        <f t="shared" ref="K33:L33" si="32">K25/K$23*100</f>
        <v>31.413962503759652</v>
      </c>
      <c r="L33" s="13">
        <f t="shared" si="32"/>
        <v>31.381935440976033</v>
      </c>
      <c r="M33" s="13"/>
    </row>
    <row r="34" spans="1:13" s="1" customFormat="1" ht="12" customHeight="1" x14ac:dyDescent="0.25">
      <c r="B34" s="11" t="s">
        <v>38</v>
      </c>
      <c r="C34" s="13">
        <f t="shared" si="27"/>
        <v>20.676050849934246</v>
      </c>
      <c r="D34" s="13">
        <f t="shared" si="27"/>
        <v>21.48654042307863</v>
      </c>
      <c r="E34" s="13">
        <f t="shared" si="27"/>
        <v>20.6150061500615</v>
      </c>
      <c r="F34" s="13">
        <f t="shared" si="27"/>
        <v>18.50660810227852</v>
      </c>
      <c r="G34" s="12">
        <v>18.037664646757865</v>
      </c>
      <c r="H34" s="13">
        <f t="shared" si="28"/>
        <v>16.895534533618147</v>
      </c>
      <c r="I34" s="13">
        <f t="shared" ref="I34" si="33">I26/I$23*100</f>
        <v>16.744186046511629</v>
      </c>
      <c r="J34" s="13">
        <f t="shared" si="28"/>
        <v>16.595530162997814</v>
      </c>
      <c r="K34" s="13">
        <f t="shared" ref="K34:L34" si="34">K26/K$23*100</f>
        <v>16.221635531196739</v>
      </c>
      <c r="L34" s="13">
        <f t="shared" si="34"/>
        <v>16.246135434327318</v>
      </c>
      <c r="M34" s="13"/>
    </row>
    <row r="35" spans="1:13" s="1" customFormat="1" ht="12" customHeight="1" x14ac:dyDescent="0.25">
      <c r="B35" s="11" t="s">
        <v>39</v>
      </c>
      <c r="C35" s="13">
        <f t="shared" si="27"/>
        <v>23.554624713847353</v>
      </c>
      <c r="D35" s="13">
        <f t="shared" si="27"/>
        <v>26.874805978092155</v>
      </c>
      <c r="E35" s="13">
        <f t="shared" si="27"/>
        <v>24.895448954489545</v>
      </c>
      <c r="F35" s="13">
        <f t="shared" si="27"/>
        <v>22.620494921369467</v>
      </c>
      <c r="G35" s="12">
        <v>20.6248412496825</v>
      </c>
      <c r="H35" s="13">
        <f t="shared" si="28"/>
        <v>20.018309429356119</v>
      </c>
      <c r="I35" s="13">
        <f t="shared" ref="I35" si="35">I27/I$23*100</f>
        <v>20.276373441186383</v>
      </c>
      <c r="J35" s="13">
        <f t="shared" si="28"/>
        <v>20.05713325491514</v>
      </c>
      <c r="K35" s="13">
        <f t="shared" ref="K35:L35" si="36">K27/K$23*100</f>
        <v>19.931156635364101</v>
      </c>
      <c r="L35" s="13">
        <f t="shared" si="36"/>
        <v>19.932847977128421</v>
      </c>
      <c r="M35" s="13"/>
    </row>
    <row r="36" spans="1:13" s="1" customFormat="1" ht="12" customHeight="1" x14ac:dyDescent="0.25">
      <c r="B36" s="11" t="s">
        <v>40</v>
      </c>
      <c r="C36" s="13">
        <f t="shared" si="27"/>
        <v>15.610540158784278</v>
      </c>
      <c r="D36" s="13">
        <f t="shared" si="27"/>
        <v>11.774358064659186</v>
      </c>
      <c r="E36" s="13">
        <f t="shared" si="27"/>
        <v>11.090610906109061</v>
      </c>
      <c r="F36" s="13">
        <f t="shared" si="27"/>
        <v>11.804384485666104</v>
      </c>
      <c r="G36" s="12">
        <v>8.8718748866069159</v>
      </c>
      <c r="H36" s="13">
        <f t="shared" si="28"/>
        <v>7.9001797036584955</v>
      </c>
      <c r="I36" s="13">
        <f t="shared" ref="I36" si="37">I28/I$23*100</f>
        <v>7.920458375463431</v>
      </c>
      <c r="J36" s="13">
        <f t="shared" si="28"/>
        <v>7.7802050075617535</v>
      </c>
      <c r="K36" s="13">
        <f t="shared" ref="K36:L36" si="38">K28/K$23*100</f>
        <v>7.7866524078468071</v>
      </c>
      <c r="L36" s="13">
        <f t="shared" si="38"/>
        <v>7.8454838602440082</v>
      </c>
      <c r="M36" s="13"/>
    </row>
    <row r="37" spans="1:13" s="1" customFormat="1" ht="12" customHeight="1" x14ac:dyDescent="0.25">
      <c r="B37" s="11" t="s">
        <v>3</v>
      </c>
      <c r="C37" s="13">
        <f t="shared" si="27"/>
        <v>14.324679752569287</v>
      </c>
      <c r="D37" s="13">
        <f t="shared" si="27"/>
        <v>5.8583529203068867</v>
      </c>
      <c r="E37" s="13">
        <f t="shared" si="27"/>
        <v>5.0922509225092245</v>
      </c>
      <c r="F37" s="13">
        <f t="shared" si="27"/>
        <v>5.7923840150594135</v>
      </c>
      <c r="G37" s="12">
        <v>4.1075510722450019</v>
      </c>
      <c r="H37" s="13">
        <f t="shared" si="28"/>
        <v>4.0585901739395789</v>
      </c>
      <c r="I37" s="13">
        <f t="shared" ref="I37" si="39">I29/I$23*100</f>
        <v>4.138860802157061</v>
      </c>
      <c r="J37" s="13">
        <f t="shared" si="28"/>
        <v>4.2547471013275082</v>
      </c>
      <c r="K37" s="13">
        <f t="shared" ref="K37:L37" si="40">K29/K$23*100</f>
        <v>4.4046385723356618</v>
      </c>
      <c r="L37" s="13">
        <f t="shared" si="40"/>
        <v>4.3615571290848045</v>
      </c>
      <c r="M37" s="13"/>
    </row>
    <row r="38" spans="1:13" s="1" customFormat="1" ht="17.25" customHeight="1" x14ac:dyDescent="0.25">
      <c r="A38" s="7" t="s">
        <v>7</v>
      </c>
      <c r="J38" s="39"/>
      <c r="K38" s="39"/>
      <c r="L38" s="39"/>
      <c r="M38" s="13"/>
    </row>
    <row r="39" spans="1:13" s="1" customFormat="1" ht="12" customHeight="1" thickBot="1" x14ac:dyDescent="0.3">
      <c r="A39" s="31" t="s">
        <v>8</v>
      </c>
      <c r="B39" s="14"/>
      <c r="C39" s="15">
        <f t="shared" ref="C39:F39" si="41">C23/C6</f>
        <v>2.8408744984087448</v>
      </c>
      <c r="D39" s="15">
        <f t="shared" si="41"/>
        <v>2.4951864556821954</v>
      </c>
      <c r="E39" s="15">
        <f t="shared" si="41"/>
        <v>2.3599419448476051</v>
      </c>
      <c r="F39" s="15">
        <f t="shared" si="41"/>
        <v>2.3026006862922159</v>
      </c>
      <c r="G39" s="15">
        <v>2.1373507057546144</v>
      </c>
      <c r="H39" s="15">
        <f t="shared" ref="H39:J39" si="42">H23/H6</f>
        <v>2.0707013971775607</v>
      </c>
      <c r="I39" s="15">
        <f t="shared" ref="I39" si="43">I23/I6</f>
        <v>2.0746800923012376</v>
      </c>
      <c r="J39" s="15">
        <f t="shared" si="42"/>
        <v>2.0691933240611959</v>
      </c>
      <c r="K39" s="15">
        <f t="shared" ref="K39:L39" si="44">K23/K6</f>
        <v>2.0595361002133665</v>
      </c>
      <c r="L39" s="15">
        <f t="shared" si="44"/>
        <v>2.0596371105785689</v>
      </c>
      <c r="M39" s="13"/>
    </row>
    <row r="40" spans="1:13" ht="12" customHeight="1" x14ac:dyDescent="0.3">
      <c r="A40" s="3" t="s">
        <v>9</v>
      </c>
      <c r="B40" s="3"/>
      <c r="C40" s="3"/>
      <c r="D40" s="3"/>
      <c r="E40" s="3"/>
      <c r="F40" s="3"/>
    </row>
    <row r="41" spans="1:13" ht="12" customHeight="1" x14ac:dyDescent="0.3">
      <c r="A41" s="3" t="s">
        <v>72</v>
      </c>
    </row>
    <row r="43" spans="1:13" x14ac:dyDescent="0.3">
      <c r="A43" s="48" t="s">
        <v>61</v>
      </c>
    </row>
    <row r="62" spans="1:1" x14ac:dyDescent="0.3">
      <c r="A62" s="49" t="s">
        <v>74</v>
      </c>
    </row>
  </sheetData>
  <phoneticPr fontId="0" type="noConversion"/>
  <pageMargins left="0.23622047244094491" right="0.23622047244094491" top="0.55118110236220474" bottom="0.1574803149606299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CCCE-F409-440C-BC3D-596C3169774A}">
  <dimension ref="A1:Q68"/>
  <sheetViews>
    <sheetView showGridLines="0" workbookViewId="0"/>
  </sheetViews>
  <sheetFormatPr defaultColWidth="9.109375" defaultRowHeight="12" x14ac:dyDescent="0.25"/>
  <cols>
    <col min="1" max="1" width="15.5546875" style="19" customWidth="1"/>
    <col min="2" max="11" width="8.109375" style="19" customWidth="1"/>
    <col min="12" max="16384" width="9.109375" style="19"/>
  </cols>
  <sheetData>
    <row r="1" spans="1:15" x14ac:dyDescent="0.25">
      <c r="A1" s="1" t="s">
        <v>6</v>
      </c>
    </row>
    <row r="2" spans="1:15" ht="18.75" customHeight="1" thickBot="1" x14ac:dyDescent="0.35">
      <c r="A2" s="4" t="s">
        <v>60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5" x14ac:dyDescent="0.25">
      <c r="A3" s="26" t="s">
        <v>12</v>
      </c>
      <c r="B3" s="26">
        <v>1970</v>
      </c>
      <c r="C3" s="6">
        <v>1980</v>
      </c>
      <c r="D3" s="6">
        <v>1990</v>
      </c>
      <c r="E3" s="27" t="s">
        <v>10</v>
      </c>
      <c r="F3" s="26">
        <v>2010</v>
      </c>
      <c r="G3" s="26">
        <v>2020</v>
      </c>
      <c r="H3" s="26">
        <v>2021</v>
      </c>
      <c r="I3" s="26">
        <v>2022</v>
      </c>
      <c r="J3" s="26">
        <v>2023</v>
      </c>
      <c r="K3" s="26">
        <v>2024</v>
      </c>
    </row>
    <row r="4" spans="1:15" x14ac:dyDescent="0.25">
      <c r="A4" s="28" t="s">
        <v>35</v>
      </c>
    </row>
    <row r="5" spans="1:15" x14ac:dyDescent="0.25">
      <c r="A5" s="19" t="s">
        <v>13</v>
      </c>
      <c r="B5" s="20">
        <v>202</v>
      </c>
      <c r="C5" s="8">
        <v>217</v>
      </c>
      <c r="D5" s="8">
        <v>230</v>
      </c>
      <c r="E5" s="20">
        <v>227</v>
      </c>
      <c r="F5" s="20">
        <v>222</v>
      </c>
      <c r="G5" s="20">
        <v>229</v>
      </c>
      <c r="H5" s="20">
        <v>228</v>
      </c>
      <c r="I5" s="20">
        <v>227</v>
      </c>
      <c r="J5" s="20">
        <v>220</v>
      </c>
      <c r="K5" s="20">
        <v>222</v>
      </c>
      <c r="L5" s="20"/>
      <c r="M5" s="20"/>
      <c r="O5" s="20"/>
    </row>
    <row r="6" spans="1:15" x14ac:dyDescent="0.25">
      <c r="A6" s="19" t="s">
        <v>15</v>
      </c>
      <c r="B6" s="20">
        <v>239</v>
      </c>
      <c r="C6" s="8">
        <v>265</v>
      </c>
      <c r="D6" s="8">
        <v>323</v>
      </c>
      <c r="E6" s="20">
        <v>346</v>
      </c>
      <c r="F6" s="20">
        <v>433</v>
      </c>
      <c r="G6" s="20">
        <v>462</v>
      </c>
      <c r="H6" s="20">
        <v>444</v>
      </c>
      <c r="I6" s="20">
        <v>452</v>
      </c>
      <c r="J6" s="20">
        <v>454</v>
      </c>
      <c r="K6" s="20">
        <v>448</v>
      </c>
      <c r="L6" s="20"/>
      <c r="M6" s="20"/>
      <c r="O6" s="20"/>
    </row>
    <row r="7" spans="1:15" x14ac:dyDescent="0.25">
      <c r="A7" s="19" t="s">
        <v>17</v>
      </c>
      <c r="B7" s="20">
        <v>566</v>
      </c>
      <c r="C7" s="8">
        <v>726</v>
      </c>
      <c r="D7" s="8">
        <v>855</v>
      </c>
      <c r="E7" s="20">
        <v>900</v>
      </c>
      <c r="F7" s="20">
        <v>1073</v>
      </c>
      <c r="G7" s="20">
        <v>1147</v>
      </c>
      <c r="H7" s="20">
        <v>1156</v>
      </c>
      <c r="I7" s="20">
        <v>1150</v>
      </c>
      <c r="J7" s="20">
        <v>1161</v>
      </c>
      <c r="K7" s="20">
        <v>1164</v>
      </c>
      <c r="L7" s="20"/>
      <c r="M7" s="20"/>
      <c r="O7" s="20"/>
    </row>
    <row r="8" spans="1:15" x14ac:dyDescent="0.25">
      <c r="A8" s="19" t="s">
        <v>18</v>
      </c>
      <c r="B8" s="20">
        <v>246</v>
      </c>
      <c r="C8" s="8">
        <v>248</v>
      </c>
      <c r="D8" s="8">
        <v>257</v>
      </c>
      <c r="E8" s="20">
        <v>252</v>
      </c>
      <c r="F8" s="20">
        <v>267</v>
      </c>
      <c r="G8" s="20">
        <v>253</v>
      </c>
      <c r="H8" s="20">
        <v>239</v>
      </c>
      <c r="I8" s="20">
        <v>236</v>
      </c>
      <c r="J8" s="20">
        <v>240</v>
      </c>
      <c r="K8" s="20">
        <v>239</v>
      </c>
      <c r="L8" s="20"/>
      <c r="M8" s="20"/>
      <c r="O8" s="20"/>
    </row>
    <row r="9" spans="1:15" x14ac:dyDescent="0.25">
      <c r="A9" s="19" t="s">
        <v>19</v>
      </c>
      <c r="B9" s="20">
        <v>166</v>
      </c>
      <c r="C9" s="8">
        <v>182</v>
      </c>
      <c r="D9" s="8">
        <v>197</v>
      </c>
      <c r="E9" s="20">
        <v>200</v>
      </c>
      <c r="F9" s="20">
        <v>215</v>
      </c>
      <c r="G9" s="20">
        <v>226</v>
      </c>
      <c r="H9" s="20">
        <v>226</v>
      </c>
      <c r="I9" s="20">
        <v>229</v>
      </c>
      <c r="J9" s="20">
        <v>236</v>
      </c>
      <c r="K9" s="20">
        <v>239</v>
      </c>
      <c r="L9" s="20"/>
      <c r="M9" s="20"/>
      <c r="O9" s="20"/>
    </row>
    <row r="10" spans="1:15" ht="17.25" customHeight="1" x14ac:dyDescent="0.25">
      <c r="A10" s="19" t="s">
        <v>20</v>
      </c>
      <c r="B10" s="20">
        <v>320</v>
      </c>
      <c r="C10" s="8">
        <v>432</v>
      </c>
      <c r="D10" s="8">
        <v>477</v>
      </c>
      <c r="E10" s="20">
        <v>547</v>
      </c>
      <c r="F10" s="20">
        <v>660</v>
      </c>
      <c r="G10" s="20">
        <v>713</v>
      </c>
      <c r="H10" s="20">
        <v>718</v>
      </c>
      <c r="I10" s="20">
        <v>726</v>
      </c>
      <c r="J10" s="20">
        <v>734</v>
      </c>
      <c r="K10" s="20">
        <v>735</v>
      </c>
      <c r="L10" s="20"/>
      <c r="M10" s="20"/>
      <c r="O10" s="20"/>
    </row>
    <row r="11" spans="1:15" x14ac:dyDescent="0.25">
      <c r="A11" s="19" t="s">
        <v>21</v>
      </c>
      <c r="B11" s="20">
        <v>648</v>
      </c>
      <c r="C11" s="8">
        <v>948</v>
      </c>
      <c r="D11" s="8">
        <v>1104</v>
      </c>
      <c r="E11" s="20">
        <v>1240</v>
      </c>
      <c r="F11" s="20">
        <v>1606</v>
      </c>
      <c r="G11" s="20">
        <v>2176</v>
      </c>
      <c r="H11" s="20">
        <v>2249</v>
      </c>
      <c r="I11" s="20">
        <v>2312</v>
      </c>
      <c r="J11" s="20">
        <v>2379</v>
      </c>
      <c r="K11" s="20">
        <v>2413</v>
      </c>
      <c r="L11" s="20"/>
      <c r="M11" s="20"/>
      <c r="O11" s="20"/>
    </row>
    <row r="12" spans="1:15" x14ac:dyDescent="0.25">
      <c r="A12" s="19" t="s">
        <v>22</v>
      </c>
      <c r="B12" s="20">
        <v>179</v>
      </c>
      <c r="C12" s="8">
        <v>176</v>
      </c>
      <c r="D12" s="8">
        <v>196</v>
      </c>
      <c r="E12" s="20">
        <v>184</v>
      </c>
      <c r="F12" s="20">
        <v>169</v>
      </c>
      <c r="G12" s="20">
        <v>161</v>
      </c>
      <c r="H12" s="20">
        <v>164</v>
      </c>
      <c r="I12" s="20">
        <v>167</v>
      </c>
      <c r="J12" s="20">
        <v>163</v>
      </c>
      <c r="K12" s="20">
        <v>157</v>
      </c>
      <c r="L12" s="20"/>
      <c r="M12" s="20"/>
      <c r="O12" s="20"/>
    </row>
    <row r="13" spans="1:15" x14ac:dyDescent="0.25">
      <c r="A13" s="19" t="s">
        <v>23</v>
      </c>
      <c r="B13" s="20">
        <v>130</v>
      </c>
      <c r="C13" s="8">
        <v>107</v>
      </c>
      <c r="D13" s="8">
        <v>126</v>
      </c>
      <c r="E13" s="20">
        <v>138</v>
      </c>
      <c r="F13" s="20">
        <v>130</v>
      </c>
      <c r="G13" s="20">
        <v>116</v>
      </c>
      <c r="H13" s="20">
        <v>115</v>
      </c>
      <c r="I13" s="20">
        <v>116</v>
      </c>
      <c r="J13" s="20">
        <v>114</v>
      </c>
      <c r="K13" s="20">
        <v>115</v>
      </c>
      <c r="L13" s="20"/>
      <c r="M13" s="20"/>
      <c r="O13" s="20"/>
    </row>
    <row r="14" spans="1:15" x14ac:dyDescent="0.25">
      <c r="A14" s="19" t="s">
        <v>24</v>
      </c>
      <c r="B14" s="20">
        <v>266</v>
      </c>
      <c r="C14" s="8">
        <v>349</v>
      </c>
      <c r="D14" s="8">
        <v>466</v>
      </c>
      <c r="E14" s="20">
        <v>580</v>
      </c>
      <c r="F14" s="20">
        <v>706</v>
      </c>
      <c r="G14" s="20">
        <v>857</v>
      </c>
      <c r="H14" s="20">
        <v>866</v>
      </c>
      <c r="I14" s="20">
        <v>864</v>
      </c>
      <c r="J14" s="20">
        <v>866</v>
      </c>
      <c r="K14" s="20">
        <v>875</v>
      </c>
      <c r="L14" s="20"/>
      <c r="M14" s="20"/>
      <c r="O14" s="20"/>
    </row>
    <row r="15" spans="1:15" ht="17.25" customHeight="1" x14ac:dyDescent="0.25">
      <c r="A15" s="19" t="s">
        <v>25</v>
      </c>
      <c r="B15" s="20">
        <v>130</v>
      </c>
      <c r="C15" s="8">
        <v>121</v>
      </c>
      <c r="D15" s="8">
        <v>125</v>
      </c>
      <c r="E15" s="20">
        <v>150</v>
      </c>
      <c r="F15" s="20">
        <v>176</v>
      </c>
      <c r="G15" s="20">
        <v>170</v>
      </c>
      <c r="H15" s="20">
        <v>169</v>
      </c>
      <c r="I15" s="20">
        <v>164</v>
      </c>
      <c r="J15" s="20">
        <v>165</v>
      </c>
      <c r="K15" s="20">
        <v>172</v>
      </c>
      <c r="L15" s="20"/>
      <c r="M15" s="20"/>
      <c r="O15" s="20"/>
    </row>
    <row r="16" spans="1:15" x14ac:dyDescent="0.25">
      <c r="A16" s="19" t="s">
        <v>26</v>
      </c>
      <c r="B16" s="20">
        <v>495</v>
      </c>
      <c r="C16" s="8">
        <v>590</v>
      </c>
      <c r="D16" s="8">
        <v>640</v>
      </c>
      <c r="E16" s="20">
        <v>685</v>
      </c>
      <c r="F16" s="20">
        <v>794</v>
      </c>
      <c r="G16" s="20">
        <v>822</v>
      </c>
      <c r="H16" s="20">
        <v>823</v>
      </c>
      <c r="I16" s="20">
        <v>814</v>
      </c>
      <c r="J16" s="20">
        <v>817</v>
      </c>
      <c r="K16" s="20">
        <v>809</v>
      </c>
      <c r="L16" s="20"/>
      <c r="M16" s="20"/>
      <c r="O16" s="20"/>
    </row>
    <row r="17" spans="1:17" x14ac:dyDescent="0.25">
      <c r="A17" s="19" t="s">
        <v>27</v>
      </c>
      <c r="B17" s="20">
        <v>56</v>
      </c>
      <c r="C17" s="8">
        <v>59</v>
      </c>
      <c r="D17" s="8">
        <v>56</v>
      </c>
      <c r="E17" s="20">
        <v>59</v>
      </c>
      <c r="F17" s="20">
        <v>56</v>
      </c>
      <c r="G17" s="20">
        <v>59</v>
      </c>
      <c r="H17" s="20">
        <v>59</v>
      </c>
      <c r="I17" s="20">
        <v>61</v>
      </c>
      <c r="J17" s="20">
        <v>61</v>
      </c>
      <c r="K17" s="20">
        <v>58</v>
      </c>
      <c r="L17" s="20"/>
      <c r="M17" s="20"/>
      <c r="O17" s="20"/>
    </row>
    <row r="18" spans="1:17" x14ac:dyDescent="0.25">
      <c r="A18" s="19" t="s">
        <v>28</v>
      </c>
      <c r="B18" s="20">
        <v>326</v>
      </c>
      <c r="C18" s="8">
        <v>366</v>
      </c>
      <c r="D18" s="8">
        <v>399</v>
      </c>
      <c r="E18" s="20">
        <v>425</v>
      </c>
      <c r="F18" s="20">
        <v>478</v>
      </c>
      <c r="G18" s="20">
        <v>488</v>
      </c>
      <c r="H18" s="20">
        <v>491</v>
      </c>
      <c r="I18" s="20">
        <v>491</v>
      </c>
      <c r="J18" s="20">
        <v>486</v>
      </c>
      <c r="K18" s="20">
        <v>485</v>
      </c>
      <c r="L18" s="20"/>
      <c r="M18" s="20"/>
      <c r="O18" s="20"/>
    </row>
    <row r="19" spans="1:17" x14ac:dyDescent="0.25">
      <c r="A19" s="19" t="s">
        <v>29</v>
      </c>
      <c r="B19" s="20">
        <v>136</v>
      </c>
      <c r="C19" s="8">
        <v>133</v>
      </c>
      <c r="D19" s="8">
        <v>154</v>
      </c>
      <c r="E19" s="20">
        <v>169</v>
      </c>
      <c r="F19" s="20">
        <v>195</v>
      </c>
      <c r="G19" s="20">
        <v>203</v>
      </c>
      <c r="H19" s="20">
        <v>204</v>
      </c>
      <c r="I19" s="20">
        <v>197</v>
      </c>
      <c r="J19" s="20">
        <v>200</v>
      </c>
      <c r="K19" s="20">
        <v>204</v>
      </c>
      <c r="L19" s="20"/>
      <c r="M19" s="20"/>
      <c r="O19" s="20"/>
    </row>
    <row r="20" spans="1:17" ht="17.25" customHeight="1" x14ac:dyDescent="0.25">
      <c r="A20" s="19" t="s">
        <v>30</v>
      </c>
      <c r="B20" s="20">
        <v>3122</v>
      </c>
      <c r="C20" s="8">
        <v>4118</v>
      </c>
      <c r="D20" s="8">
        <v>4730</v>
      </c>
      <c r="E20" s="20">
        <v>4972</v>
      </c>
      <c r="F20" s="20">
        <v>5714</v>
      </c>
      <c r="G20" s="20">
        <v>6161</v>
      </c>
      <c r="H20" s="20">
        <v>6150</v>
      </c>
      <c r="I20" s="20">
        <v>6174</v>
      </c>
      <c r="J20" s="20">
        <v>6233</v>
      </c>
      <c r="K20" s="20">
        <v>6270</v>
      </c>
      <c r="L20" s="20"/>
      <c r="M20" s="20"/>
      <c r="O20" s="20"/>
    </row>
    <row r="21" spans="1:17" ht="17.25" customHeight="1" x14ac:dyDescent="0.25">
      <c r="A21" s="19" t="s">
        <v>32</v>
      </c>
      <c r="B21" s="22">
        <f>SUM(B22:B23)</f>
        <v>4105</v>
      </c>
      <c r="C21" s="22">
        <f>SUM(C22:C23)</f>
        <v>4919</v>
      </c>
      <c r="D21" s="22">
        <f t="shared" ref="D21:F21" si="0">SUM(D22:D23)</f>
        <v>5605</v>
      </c>
      <c r="E21" s="22">
        <f t="shared" si="0"/>
        <v>6102</v>
      </c>
      <c r="F21" s="22">
        <f t="shared" si="0"/>
        <v>7180</v>
      </c>
      <c r="G21" s="22">
        <f t="shared" ref="G21" si="1">SUM(G22:G23)</f>
        <v>8082</v>
      </c>
      <c r="H21" s="22">
        <f t="shared" ref="H21" si="2">SUM(H22:H23)</f>
        <v>8151</v>
      </c>
      <c r="I21" s="22">
        <f t="shared" ref="I21" si="3">SUM(I22:I23)</f>
        <v>8206</v>
      </c>
      <c r="J21" s="22">
        <f>SUM(J22:J23)</f>
        <v>8296</v>
      </c>
      <c r="K21" s="22">
        <f>SUM(K22:K23)</f>
        <v>8335</v>
      </c>
      <c r="L21" s="20"/>
      <c r="M21" s="20"/>
      <c r="O21" s="20"/>
    </row>
    <row r="22" spans="1:17" x14ac:dyDescent="0.25">
      <c r="A22" s="19" t="s">
        <v>33</v>
      </c>
      <c r="B22" s="22">
        <f>SUM(B6:B7,B9:B11,B14:B15,B16,B18)</f>
        <v>3156</v>
      </c>
      <c r="C22" s="22">
        <f>SUM(C6:C7,C9:C11,C14:C15,C16,C18)</f>
        <v>3979</v>
      </c>
      <c r="D22" s="22">
        <f t="shared" ref="D22:F22" si="4">SUM(D6:D7,D9:D11,D14:D15,D16,D18)</f>
        <v>4586</v>
      </c>
      <c r="E22" s="22">
        <f t="shared" si="4"/>
        <v>5073</v>
      </c>
      <c r="F22" s="22">
        <f t="shared" si="4"/>
        <v>6141</v>
      </c>
      <c r="G22" s="22">
        <f t="shared" ref="G22:I22" si="5">SUM(G6:G7,G9:G11,G14:G15,G16,G18)</f>
        <v>7061</v>
      </c>
      <c r="H22" s="22">
        <f t="shared" si="5"/>
        <v>7142</v>
      </c>
      <c r="I22" s="22">
        <f t="shared" si="5"/>
        <v>7202</v>
      </c>
      <c r="J22" s="22">
        <f>SUM(J6:J7,J9:J11,J14:J15,J16,J18)</f>
        <v>7298</v>
      </c>
      <c r="K22" s="22">
        <f>SUM(K6:K7,K9:K11,K14:K15,K16,K18)</f>
        <v>7340</v>
      </c>
      <c r="L22" s="20"/>
      <c r="M22" s="20"/>
      <c r="N22" s="20"/>
      <c r="O22" s="20"/>
      <c r="Q22" s="20"/>
    </row>
    <row r="23" spans="1:17" x14ac:dyDescent="0.25">
      <c r="A23" s="19" t="s">
        <v>34</v>
      </c>
      <c r="B23" s="22">
        <f>SUM(B5,B8,B12:B13,B17,B19)</f>
        <v>949</v>
      </c>
      <c r="C23" s="22">
        <f>SUM(C5,C8,C12:C13,C17,C19)</f>
        <v>940</v>
      </c>
      <c r="D23" s="22">
        <f t="shared" ref="D23:F23" si="6">SUM(D5,D8,D12:D13,D17,D19)</f>
        <v>1019</v>
      </c>
      <c r="E23" s="22">
        <f t="shared" si="6"/>
        <v>1029</v>
      </c>
      <c r="F23" s="22">
        <f t="shared" si="6"/>
        <v>1039</v>
      </c>
      <c r="G23" s="22">
        <f t="shared" ref="G23:I23" si="7">SUM(G5,G8,G12:G13,G17,G19)</f>
        <v>1021</v>
      </c>
      <c r="H23" s="22">
        <f t="shared" si="7"/>
        <v>1009</v>
      </c>
      <c r="I23" s="22">
        <f t="shared" si="7"/>
        <v>1004</v>
      </c>
      <c r="J23" s="22">
        <f>SUM(J5,J8,J12:J13,J17,J19)</f>
        <v>998</v>
      </c>
      <c r="K23" s="22">
        <f>SUM(K5,K8,K12:K13,K17,K19)</f>
        <v>995</v>
      </c>
      <c r="L23" s="20"/>
      <c r="M23" s="20"/>
      <c r="O23" s="20"/>
    </row>
    <row r="24" spans="1:17" ht="17.25" customHeight="1" x14ac:dyDescent="0.25">
      <c r="A24" s="28" t="s">
        <v>31</v>
      </c>
      <c r="B24" s="25">
        <f t="shared" ref="B24" si="8">SUM(B20,B21)</f>
        <v>7227</v>
      </c>
      <c r="C24" s="25">
        <f t="shared" ref="C24:F24" si="9">SUM(C20,C21)</f>
        <v>9037</v>
      </c>
      <c r="D24" s="25">
        <f t="shared" si="9"/>
        <v>10335</v>
      </c>
      <c r="E24" s="25">
        <f t="shared" si="9"/>
        <v>11074</v>
      </c>
      <c r="F24" s="25">
        <f t="shared" si="9"/>
        <v>12894</v>
      </c>
      <c r="G24" s="25">
        <f t="shared" ref="G24:J24" si="10">SUM(G20,G21)</f>
        <v>14243</v>
      </c>
      <c r="H24" s="25">
        <f t="shared" si="10"/>
        <v>14301</v>
      </c>
      <c r="I24" s="25">
        <f t="shared" si="10"/>
        <v>14380</v>
      </c>
      <c r="J24" s="25">
        <f t="shared" si="10"/>
        <v>14529</v>
      </c>
      <c r="K24" s="25">
        <f t="shared" ref="K24" si="11">SUM(K20,K21)</f>
        <v>14605</v>
      </c>
      <c r="L24" s="20"/>
      <c r="M24" s="20"/>
      <c r="O24" s="20"/>
    </row>
    <row r="25" spans="1:17" ht="17.25" customHeight="1" x14ac:dyDescent="0.25">
      <c r="A25" s="28" t="s">
        <v>14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O25" s="20"/>
    </row>
    <row r="26" spans="1:17" x14ac:dyDescent="0.25">
      <c r="A26" s="19" t="s">
        <v>13</v>
      </c>
      <c r="B26" s="20">
        <v>612</v>
      </c>
      <c r="C26" s="20">
        <v>541</v>
      </c>
      <c r="D26" s="20">
        <v>527</v>
      </c>
      <c r="E26" s="20">
        <v>506</v>
      </c>
      <c r="F26" s="20">
        <v>476</v>
      </c>
      <c r="G26" s="20">
        <v>435</v>
      </c>
      <c r="H26" s="20">
        <v>430</v>
      </c>
      <c r="I26" s="20">
        <v>435</v>
      </c>
      <c r="J26" s="20">
        <v>417</v>
      </c>
      <c r="K26" s="20">
        <v>420</v>
      </c>
      <c r="M26" s="23"/>
      <c r="N26" s="23"/>
    </row>
    <row r="27" spans="1:17" x14ac:dyDescent="0.25">
      <c r="A27" s="19" t="s">
        <v>15</v>
      </c>
      <c r="B27" s="20">
        <v>688</v>
      </c>
      <c r="C27" s="20">
        <v>676</v>
      </c>
      <c r="D27" s="20">
        <v>804</v>
      </c>
      <c r="E27" s="20">
        <v>821</v>
      </c>
      <c r="F27" s="20">
        <v>934</v>
      </c>
      <c r="G27" s="20">
        <v>925</v>
      </c>
      <c r="H27" s="20">
        <v>903</v>
      </c>
      <c r="I27" s="20">
        <v>907</v>
      </c>
      <c r="J27" s="20">
        <v>913</v>
      </c>
      <c r="K27" s="20">
        <v>928</v>
      </c>
      <c r="M27" s="23"/>
      <c r="N27" s="23"/>
    </row>
    <row r="28" spans="1:17" x14ac:dyDescent="0.25">
      <c r="A28" s="19" t="s">
        <v>17</v>
      </c>
      <c r="B28" s="20">
        <v>1658</v>
      </c>
      <c r="C28" s="20">
        <v>2051</v>
      </c>
      <c r="D28" s="20">
        <v>2192</v>
      </c>
      <c r="E28" s="20">
        <v>2271</v>
      </c>
      <c r="F28" s="20">
        <v>2466</v>
      </c>
      <c r="G28" s="20">
        <v>2541</v>
      </c>
      <c r="H28" s="20">
        <v>2577</v>
      </c>
      <c r="I28" s="20">
        <v>2547</v>
      </c>
      <c r="J28" s="20">
        <v>2559</v>
      </c>
      <c r="K28" s="20">
        <v>2575</v>
      </c>
      <c r="M28" s="23"/>
      <c r="N28" s="23"/>
    </row>
    <row r="29" spans="1:17" x14ac:dyDescent="0.25">
      <c r="A29" s="19" t="s">
        <v>18</v>
      </c>
      <c r="B29" s="20">
        <v>675</v>
      </c>
      <c r="C29" s="20">
        <v>591</v>
      </c>
      <c r="D29" s="20">
        <v>597</v>
      </c>
      <c r="E29" s="20">
        <v>584</v>
      </c>
      <c r="F29" s="20">
        <v>558</v>
      </c>
      <c r="G29" s="20">
        <v>501</v>
      </c>
      <c r="H29" s="20">
        <v>470</v>
      </c>
      <c r="I29" s="20">
        <v>474</v>
      </c>
      <c r="J29" s="20">
        <v>480</v>
      </c>
      <c r="K29" s="20">
        <v>482</v>
      </c>
      <c r="M29" s="23"/>
      <c r="N29" s="23"/>
    </row>
    <row r="30" spans="1:17" x14ac:dyDescent="0.25">
      <c r="A30" s="19" t="s">
        <v>19</v>
      </c>
      <c r="B30" s="20">
        <v>469</v>
      </c>
      <c r="C30" s="20">
        <v>467</v>
      </c>
      <c r="D30" s="20">
        <v>472</v>
      </c>
      <c r="E30" s="20">
        <v>474</v>
      </c>
      <c r="F30" s="20">
        <v>467</v>
      </c>
      <c r="G30" s="20">
        <v>489</v>
      </c>
      <c r="H30" s="20">
        <v>489</v>
      </c>
      <c r="I30" s="20">
        <v>494</v>
      </c>
      <c r="J30" s="20">
        <v>497</v>
      </c>
      <c r="K30" s="20">
        <v>504</v>
      </c>
      <c r="M30" s="23"/>
      <c r="N30" s="23"/>
    </row>
    <row r="31" spans="1:17" ht="17.25" customHeight="1" x14ac:dyDescent="0.25">
      <c r="A31" s="19" t="s">
        <v>20</v>
      </c>
      <c r="B31" s="20">
        <v>1018</v>
      </c>
      <c r="C31" s="20">
        <v>1185</v>
      </c>
      <c r="D31" s="20">
        <v>1227</v>
      </c>
      <c r="E31" s="20">
        <v>1344</v>
      </c>
      <c r="F31" s="20">
        <v>1490</v>
      </c>
      <c r="G31" s="20">
        <v>1561</v>
      </c>
      <c r="H31" s="20">
        <v>1577</v>
      </c>
      <c r="I31" s="20">
        <v>1590</v>
      </c>
      <c r="J31" s="20">
        <v>1606</v>
      </c>
      <c r="K31" s="20">
        <v>1602</v>
      </c>
      <c r="M31" s="23"/>
      <c r="N31" s="23"/>
    </row>
    <row r="32" spans="1:17" x14ac:dyDescent="0.25">
      <c r="A32" s="19" t="s">
        <v>21</v>
      </c>
      <c r="B32" s="20">
        <v>2037</v>
      </c>
      <c r="C32" s="20">
        <v>2598</v>
      </c>
      <c r="D32" s="20">
        <v>2995</v>
      </c>
      <c r="E32" s="20">
        <v>3282</v>
      </c>
      <c r="F32" s="20">
        <v>4045</v>
      </c>
      <c r="G32" s="20">
        <v>5326</v>
      </c>
      <c r="H32" s="20">
        <v>5451</v>
      </c>
      <c r="I32" s="20">
        <v>5548</v>
      </c>
      <c r="J32" s="20">
        <v>5644</v>
      </c>
      <c r="K32" s="20">
        <v>5728</v>
      </c>
      <c r="M32" s="23"/>
      <c r="N32" s="23"/>
    </row>
    <row r="33" spans="1:14" x14ac:dyDescent="0.25">
      <c r="A33" s="19" t="s">
        <v>22</v>
      </c>
      <c r="B33" s="20">
        <v>518</v>
      </c>
      <c r="C33" s="20">
        <v>450</v>
      </c>
      <c r="D33" s="20">
        <v>458</v>
      </c>
      <c r="E33" s="20">
        <v>400</v>
      </c>
      <c r="F33" s="20">
        <v>361</v>
      </c>
      <c r="G33" s="20">
        <v>299</v>
      </c>
      <c r="H33" s="20">
        <v>306</v>
      </c>
      <c r="I33" s="20">
        <v>303</v>
      </c>
      <c r="J33" s="20">
        <v>285</v>
      </c>
      <c r="K33" s="20">
        <v>270</v>
      </c>
      <c r="M33" s="23"/>
      <c r="N33" s="23"/>
    </row>
    <row r="34" spans="1:14" x14ac:dyDescent="0.25">
      <c r="A34" s="19" t="s">
        <v>23</v>
      </c>
      <c r="B34" s="20">
        <v>369</v>
      </c>
      <c r="C34" s="20">
        <v>298</v>
      </c>
      <c r="D34" s="20">
        <v>292</v>
      </c>
      <c r="E34" s="20">
        <v>295</v>
      </c>
      <c r="F34" s="20">
        <v>258</v>
      </c>
      <c r="G34" s="20">
        <v>219</v>
      </c>
      <c r="H34" s="20">
        <v>220</v>
      </c>
      <c r="I34" s="20">
        <v>219</v>
      </c>
      <c r="J34" s="20">
        <v>221</v>
      </c>
      <c r="K34" s="20">
        <v>223</v>
      </c>
      <c r="M34" s="23"/>
      <c r="N34" s="23"/>
    </row>
    <row r="35" spans="1:14" x14ac:dyDescent="0.25">
      <c r="A35" s="19" t="s">
        <v>24</v>
      </c>
      <c r="B35" s="20">
        <v>688</v>
      </c>
      <c r="C35" s="20">
        <v>928</v>
      </c>
      <c r="D35" s="20">
        <v>1262</v>
      </c>
      <c r="E35" s="20">
        <v>1581</v>
      </c>
      <c r="F35" s="20">
        <v>1780</v>
      </c>
      <c r="G35" s="20">
        <v>2072</v>
      </c>
      <c r="H35" s="20">
        <v>2080</v>
      </c>
      <c r="I35" s="20">
        <v>2097</v>
      </c>
      <c r="J35" s="20">
        <v>2093</v>
      </c>
      <c r="K35" s="20">
        <v>2088</v>
      </c>
      <c r="M35" s="23"/>
      <c r="N35" s="23"/>
    </row>
    <row r="36" spans="1:14" ht="17.25" customHeight="1" x14ac:dyDescent="0.25">
      <c r="A36" s="19" t="s">
        <v>25</v>
      </c>
      <c r="B36" s="20">
        <v>312</v>
      </c>
      <c r="C36" s="20">
        <v>303</v>
      </c>
      <c r="D36" s="20">
        <v>317</v>
      </c>
      <c r="E36" s="20">
        <v>373</v>
      </c>
      <c r="F36" s="20">
        <v>389</v>
      </c>
      <c r="G36" s="20">
        <v>362</v>
      </c>
      <c r="H36" s="20">
        <v>356</v>
      </c>
      <c r="I36" s="20">
        <v>344</v>
      </c>
      <c r="J36" s="20">
        <v>351</v>
      </c>
      <c r="K36" s="20">
        <v>357</v>
      </c>
      <c r="M36" s="23"/>
      <c r="N36" s="23"/>
    </row>
    <row r="37" spans="1:14" x14ac:dyDescent="0.25">
      <c r="A37" s="19" t="s">
        <v>26</v>
      </c>
      <c r="B37" s="20">
        <v>1460</v>
      </c>
      <c r="C37" s="20">
        <v>1530</v>
      </c>
      <c r="D37" s="20">
        <v>1620</v>
      </c>
      <c r="E37" s="20">
        <v>1662</v>
      </c>
      <c r="F37" s="20">
        <v>1787</v>
      </c>
      <c r="G37" s="20">
        <v>1768</v>
      </c>
      <c r="H37" s="20">
        <v>1767</v>
      </c>
      <c r="I37" s="20">
        <v>1745</v>
      </c>
      <c r="J37" s="20">
        <v>1745</v>
      </c>
      <c r="K37" s="20">
        <v>1739</v>
      </c>
      <c r="M37" s="23"/>
      <c r="N37" s="23"/>
    </row>
    <row r="38" spans="1:14" ht="12.75" customHeight="1" x14ac:dyDescent="0.25">
      <c r="A38" s="19" t="s">
        <v>27</v>
      </c>
      <c r="B38" s="20">
        <v>175</v>
      </c>
      <c r="C38" s="20">
        <v>144</v>
      </c>
      <c r="D38" s="20">
        <v>131</v>
      </c>
      <c r="E38" s="20">
        <v>129</v>
      </c>
      <c r="F38" s="20">
        <v>117</v>
      </c>
      <c r="G38" s="20">
        <v>98</v>
      </c>
      <c r="H38" s="20">
        <v>103</v>
      </c>
      <c r="I38" s="20">
        <v>110</v>
      </c>
      <c r="J38" s="20">
        <v>114</v>
      </c>
      <c r="K38" s="20">
        <v>101</v>
      </c>
      <c r="M38" s="23"/>
      <c r="N38" s="23"/>
    </row>
    <row r="39" spans="1:14" x14ac:dyDescent="0.25">
      <c r="A39" s="19" t="s">
        <v>28</v>
      </c>
      <c r="B39" s="20">
        <v>945</v>
      </c>
      <c r="C39" s="20">
        <v>937</v>
      </c>
      <c r="D39" s="20">
        <v>935</v>
      </c>
      <c r="E39" s="20">
        <v>1001</v>
      </c>
      <c r="F39" s="20">
        <v>1010</v>
      </c>
      <c r="G39" s="20">
        <v>985</v>
      </c>
      <c r="H39" s="20">
        <v>1000</v>
      </c>
      <c r="I39" s="20">
        <v>982</v>
      </c>
      <c r="J39" s="20">
        <v>971</v>
      </c>
      <c r="K39" s="20">
        <v>973</v>
      </c>
      <c r="M39" s="23"/>
      <c r="N39" s="23"/>
    </row>
    <row r="40" spans="1:14" x14ac:dyDescent="0.25">
      <c r="A40" s="19" t="s">
        <v>29</v>
      </c>
      <c r="B40" s="20">
        <v>417</v>
      </c>
      <c r="C40" s="20">
        <v>373</v>
      </c>
      <c r="D40" s="20">
        <v>384</v>
      </c>
      <c r="E40" s="20">
        <v>404</v>
      </c>
      <c r="F40" s="20">
        <v>448</v>
      </c>
      <c r="G40" s="20">
        <v>455</v>
      </c>
      <c r="H40" s="20">
        <v>455</v>
      </c>
      <c r="I40" s="20">
        <v>440</v>
      </c>
      <c r="J40" s="20">
        <v>455</v>
      </c>
      <c r="K40" s="20">
        <v>450</v>
      </c>
      <c r="M40" s="23"/>
      <c r="N40" s="23"/>
    </row>
    <row r="41" spans="1:14" ht="17.25" customHeight="1" x14ac:dyDescent="0.25">
      <c r="A41" s="19" t="s">
        <v>30</v>
      </c>
      <c r="B41" s="20">
        <v>8490</v>
      </c>
      <c r="C41" s="20">
        <v>9477</v>
      </c>
      <c r="D41" s="20">
        <v>10177</v>
      </c>
      <c r="E41" s="20">
        <v>10372</v>
      </c>
      <c r="F41" s="20">
        <v>10973</v>
      </c>
      <c r="G41" s="20">
        <v>11457</v>
      </c>
      <c r="H41" s="20">
        <v>11486</v>
      </c>
      <c r="I41" s="20">
        <v>11520</v>
      </c>
      <c r="J41" s="20">
        <v>11572</v>
      </c>
      <c r="K41" s="20">
        <v>11641</v>
      </c>
      <c r="M41" s="23"/>
      <c r="N41" s="23"/>
    </row>
    <row r="42" spans="1:14" ht="17.25" customHeight="1" x14ac:dyDescent="0.25">
      <c r="A42" s="19" t="s">
        <v>32</v>
      </c>
      <c r="B42" s="22">
        <f>SUM(B43:B44)</f>
        <v>12041</v>
      </c>
      <c r="C42" s="22">
        <f>SUM(C43:C44)</f>
        <v>13072</v>
      </c>
      <c r="D42" s="22">
        <f t="shared" ref="D42:E42" si="12">SUM(D43:D44)</f>
        <v>14213</v>
      </c>
      <c r="E42" s="22">
        <f t="shared" si="12"/>
        <v>15127</v>
      </c>
      <c r="F42" s="22">
        <f t="shared" ref="F42" si="13">SUM(F43:F44)</f>
        <v>16586</v>
      </c>
      <c r="G42" s="22">
        <f t="shared" ref="G42" si="14">SUM(G43:G44)</f>
        <v>18036</v>
      </c>
      <c r="H42" s="22">
        <f t="shared" ref="H42" si="15">SUM(H43:H44)</f>
        <v>18184</v>
      </c>
      <c r="I42" s="22">
        <f t="shared" ref="I42" si="16">SUM(I43:I44)</f>
        <v>18235</v>
      </c>
      <c r="J42" s="22">
        <f t="shared" ref="J42:K42" si="17">SUM(J43:J44)</f>
        <v>18351</v>
      </c>
      <c r="K42" s="22">
        <f t="shared" si="17"/>
        <v>18440</v>
      </c>
      <c r="M42" s="23"/>
      <c r="N42" s="23"/>
    </row>
    <row r="43" spans="1:14" x14ac:dyDescent="0.25">
      <c r="A43" s="19" t="s">
        <v>33</v>
      </c>
      <c r="B43" s="22">
        <f>SUM(B27:B28,B30:B32,B35:B36,B37,B39)</f>
        <v>9275</v>
      </c>
      <c r="C43" s="22">
        <f>SUM(C27:C28,C30:C32,C35:C36,C37,C39)</f>
        <v>10675</v>
      </c>
      <c r="D43" s="22">
        <f t="shared" ref="D43:E43" si="18">SUM(D27:D28,D30:D32,D35:D36,D37,D39)</f>
        <v>11824</v>
      </c>
      <c r="E43" s="22">
        <f t="shared" si="18"/>
        <v>12809</v>
      </c>
      <c r="F43" s="22">
        <f t="shared" ref="F43:J43" si="19">SUM(F27:F28,F30:F32,F35:F36,F37,F39)</f>
        <v>14368</v>
      </c>
      <c r="G43" s="22">
        <f t="shared" si="19"/>
        <v>16029</v>
      </c>
      <c r="H43" s="22">
        <f t="shared" si="19"/>
        <v>16200</v>
      </c>
      <c r="I43" s="22">
        <f t="shared" si="19"/>
        <v>16254</v>
      </c>
      <c r="J43" s="22">
        <f t="shared" si="19"/>
        <v>16379</v>
      </c>
      <c r="K43" s="22">
        <f t="shared" ref="K43" si="20">SUM(K27:K28,K30:K32,K35:K36,K37,K39)</f>
        <v>16494</v>
      </c>
      <c r="M43" s="23"/>
      <c r="N43" s="23"/>
    </row>
    <row r="44" spans="1:14" x14ac:dyDescent="0.25">
      <c r="A44" s="19" t="s">
        <v>34</v>
      </c>
      <c r="B44" s="22">
        <f>SUM(B26,B29,B33:B34,B38,B40)</f>
        <v>2766</v>
      </c>
      <c r="C44" s="22">
        <f>SUM(C26,C29,C33:C34,C38,C40)</f>
        <v>2397</v>
      </c>
      <c r="D44" s="22">
        <f t="shared" ref="D44:E44" si="21">SUM(D26,D29,D33:D34,D38,D40)</f>
        <v>2389</v>
      </c>
      <c r="E44" s="22">
        <f t="shared" si="21"/>
        <v>2318</v>
      </c>
      <c r="F44" s="22">
        <f t="shared" ref="F44:J44" si="22">SUM(F26,F29,F33:F34,F38,F40)</f>
        <v>2218</v>
      </c>
      <c r="G44" s="22">
        <f t="shared" si="22"/>
        <v>2007</v>
      </c>
      <c r="H44" s="22">
        <f t="shared" si="22"/>
        <v>1984</v>
      </c>
      <c r="I44" s="22">
        <f t="shared" si="22"/>
        <v>1981</v>
      </c>
      <c r="J44" s="22">
        <f t="shared" si="22"/>
        <v>1972</v>
      </c>
      <c r="K44" s="22">
        <f t="shared" ref="K44" si="23">SUM(K26,K29,K33:K34,K38,K40)</f>
        <v>1946</v>
      </c>
      <c r="M44" s="23"/>
      <c r="N44" s="23"/>
    </row>
    <row r="45" spans="1:14" ht="17.25" customHeight="1" x14ac:dyDescent="0.25">
      <c r="A45" s="28" t="s">
        <v>31</v>
      </c>
      <c r="B45" s="25">
        <f t="shared" ref="B45" si="24">SUM(B41,B42)</f>
        <v>20531</v>
      </c>
      <c r="C45" s="25">
        <f t="shared" ref="C45:E45" si="25">SUM(C41,C42)</f>
        <v>22549</v>
      </c>
      <c r="D45" s="25">
        <f t="shared" si="25"/>
        <v>24390</v>
      </c>
      <c r="E45" s="25">
        <f t="shared" si="25"/>
        <v>25499</v>
      </c>
      <c r="F45" s="25">
        <f t="shared" ref="F45:J45" si="26">SUM(F41,F42)</f>
        <v>27559</v>
      </c>
      <c r="G45" s="25">
        <f t="shared" si="26"/>
        <v>29493</v>
      </c>
      <c r="H45" s="25">
        <f t="shared" si="26"/>
        <v>29670</v>
      </c>
      <c r="I45" s="25">
        <f t="shared" si="26"/>
        <v>29755</v>
      </c>
      <c r="J45" s="25">
        <f t="shared" si="26"/>
        <v>29923</v>
      </c>
      <c r="K45" s="25">
        <f t="shared" ref="K45" si="27">SUM(K41,K42)</f>
        <v>30081</v>
      </c>
      <c r="M45" s="23"/>
      <c r="N45" s="23"/>
    </row>
    <row r="46" spans="1:14" ht="17.25" customHeight="1" x14ac:dyDescent="0.25">
      <c r="A46" s="28" t="s">
        <v>16</v>
      </c>
    </row>
    <row r="47" spans="1:14" x14ac:dyDescent="0.25">
      <c r="A47" s="19" t="s">
        <v>13</v>
      </c>
      <c r="B47" s="21">
        <v>2.4900000000000002</v>
      </c>
      <c r="C47" s="21">
        <v>2.4900000000000002</v>
      </c>
      <c r="D47" s="21">
        <v>2.29</v>
      </c>
      <c r="E47" s="21">
        <v>2.23</v>
      </c>
      <c r="F47" s="21">
        <v>2.14</v>
      </c>
      <c r="G47" s="21">
        <v>1.9</v>
      </c>
      <c r="H47" s="21">
        <v>1.89</v>
      </c>
      <c r="I47" s="21">
        <v>1.92</v>
      </c>
      <c r="J47" s="21">
        <v>1.8954545454545455</v>
      </c>
      <c r="K47" s="21">
        <f>K26/K5</f>
        <v>1.8918918918918919</v>
      </c>
    </row>
    <row r="48" spans="1:14" x14ac:dyDescent="0.25">
      <c r="A48" s="19" t="s">
        <v>15</v>
      </c>
      <c r="B48" s="21">
        <v>2.5499999999999998</v>
      </c>
      <c r="C48" s="21">
        <v>2.5499999999999998</v>
      </c>
      <c r="D48" s="21">
        <v>2.4900000000000002</v>
      </c>
      <c r="E48" s="21">
        <v>2.37</v>
      </c>
      <c r="F48" s="21">
        <v>2.16</v>
      </c>
      <c r="G48" s="21">
        <v>2</v>
      </c>
      <c r="H48" s="21">
        <v>2.0299999999999998</v>
      </c>
      <c r="I48" s="21">
        <v>2.0099999999999998</v>
      </c>
      <c r="J48" s="21">
        <v>2.0110132158590308</v>
      </c>
      <c r="K48" s="21">
        <f t="shared" ref="K48:K66" si="28">K27/K6</f>
        <v>2.0714285714285716</v>
      </c>
    </row>
    <row r="49" spans="1:11" x14ac:dyDescent="0.25">
      <c r="A49" s="19" t="s">
        <v>17</v>
      </c>
      <c r="B49" s="21">
        <v>2.83</v>
      </c>
      <c r="C49" s="21">
        <v>2.83</v>
      </c>
      <c r="D49" s="21">
        <v>2.56</v>
      </c>
      <c r="E49" s="21">
        <v>2.52</v>
      </c>
      <c r="F49" s="21">
        <v>2.2999999999999998</v>
      </c>
      <c r="G49" s="21">
        <v>2.2200000000000002</v>
      </c>
      <c r="H49" s="21">
        <v>2.23</v>
      </c>
      <c r="I49" s="21">
        <v>2.21</v>
      </c>
      <c r="J49" s="21">
        <v>2.2041343669250648</v>
      </c>
      <c r="K49" s="21">
        <f t="shared" si="28"/>
        <v>2.2121993127147768</v>
      </c>
    </row>
    <row r="50" spans="1:11" x14ac:dyDescent="0.25">
      <c r="A50" s="19" t="s">
        <v>18</v>
      </c>
      <c r="B50" s="21">
        <v>2.38</v>
      </c>
      <c r="C50" s="21">
        <v>2.38</v>
      </c>
      <c r="D50" s="21">
        <v>2.3199999999999998</v>
      </c>
      <c r="E50" s="21">
        <v>2.3199999999999998</v>
      </c>
      <c r="F50" s="21">
        <v>2.09</v>
      </c>
      <c r="G50" s="21">
        <v>1.98</v>
      </c>
      <c r="H50" s="21">
        <v>1.97</v>
      </c>
      <c r="I50" s="21">
        <v>2.0099999999999998</v>
      </c>
      <c r="J50" s="21">
        <v>2</v>
      </c>
      <c r="K50" s="21">
        <f t="shared" si="28"/>
        <v>2.01673640167364</v>
      </c>
    </row>
    <row r="51" spans="1:11" x14ac:dyDescent="0.25">
      <c r="A51" s="19" t="s">
        <v>19</v>
      </c>
      <c r="B51" s="21">
        <v>2.57</v>
      </c>
      <c r="C51" s="21">
        <v>2.57</v>
      </c>
      <c r="D51" s="21">
        <v>2.4</v>
      </c>
      <c r="E51" s="21">
        <v>2.37</v>
      </c>
      <c r="F51" s="21">
        <v>2.17</v>
      </c>
      <c r="G51" s="21">
        <v>2.16</v>
      </c>
      <c r="H51" s="21">
        <v>2.16</v>
      </c>
      <c r="I51" s="21">
        <v>2.16</v>
      </c>
      <c r="J51" s="21">
        <v>2.1059322033898304</v>
      </c>
      <c r="K51" s="21">
        <f t="shared" si="28"/>
        <v>2.1087866108786613</v>
      </c>
    </row>
    <row r="52" spans="1:11" ht="17.25" customHeight="1" x14ac:dyDescent="0.25">
      <c r="A52" s="19" t="s">
        <v>20</v>
      </c>
      <c r="B52" s="21">
        <v>2.74</v>
      </c>
      <c r="C52" s="21">
        <v>2.74</v>
      </c>
      <c r="D52" s="21">
        <v>2.57</v>
      </c>
      <c r="E52" s="21">
        <v>2.46</v>
      </c>
      <c r="F52" s="21">
        <v>2.2599999999999998</v>
      </c>
      <c r="G52" s="21">
        <v>2.19</v>
      </c>
      <c r="H52" s="21">
        <v>2.2000000000000002</v>
      </c>
      <c r="I52" s="21">
        <v>2.19</v>
      </c>
      <c r="J52" s="21">
        <v>2.1880108991825611</v>
      </c>
      <c r="K52" s="21">
        <f t="shared" si="28"/>
        <v>2.1795918367346938</v>
      </c>
    </row>
    <row r="53" spans="1:11" x14ac:dyDescent="0.25">
      <c r="A53" s="19" t="s">
        <v>21</v>
      </c>
      <c r="B53" s="21">
        <v>2.74</v>
      </c>
      <c r="C53" s="21">
        <v>2.74</v>
      </c>
      <c r="D53" s="21">
        <v>2.71</v>
      </c>
      <c r="E53" s="21">
        <v>2.65</v>
      </c>
      <c r="F53" s="21">
        <v>2.52</v>
      </c>
      <c r="G53" s="21">
        <v>2.4500000000000002</v>
      </c>
      <c r="H53" s="21">
        <v>2.42</v>
      </c>
      <c r="I53" s="21">
        <v>2.4</v>
      </c>
      <c r="J53" s="21">
        <v>2.3724253888188316</v>
      </c>
      <c r="K53" s="21">
        <f t="shared" si="28"/>
        <v>2.3738085370907585</v>
      </c>
    </row>
    <row r="54" spans="1:11" x14ac:dyDescent="0.25">
      <c r="A54" s="19" t="s">
        <v>22</v>
      </c>
      <c r="B54" s="21">
        <v>2.56</v>
      </c>
      <c r="C54" s="21">
        <v>2.56</v>
      </c>
      <c r="D54" s="21">
        <v>2.34</v>
      </c>
      <c r="E54" s="21">
        <v>2.17</v>
      </c>
      <c r="F54" s="21">
        <v>2.14</v>
      </c>
      <c r="G54" s="21">
        <v>1.86</v>
      </c>
      <c r="H54" s="21">
        <v>1.87</v>
      </c>
      <c r="I54" s="21">
        <v>1.81</v>
      </c>
      <c r="J54" s="21">
        <v>1.7484662576687116</v>
      </c>
      <c r="K54" s="21">
        <f t="shared" si="28"/>
        <v>1.7197452229299364</v>
      </c>
    </row>
    <row r="55" spans="1:11" x14ac:dyDescent="0.25">
      <c r="A55" s="19" t="s">
        <v>23</v>
      </c>
      <c r="B55" s="21">
        <v>2.79</v>
      </c>
      <c r="C55" s="21">
        <v>2.79</v>
      </c>
      <c r="D55" s="21">
        <v>2.3199999999999998</v>
      </c>
      <c r="E55" s="21">
        <v>2.14</v>
      </c>
      <c r="F55" s="21">
        <v>1.98</v>
      </c>
      <c r="G55" s="21">
        <v>1.89</v>
      </c>
      <c r="H55" s="21">
        <v>1.91</v>
      </c>
      <c r="I55" s="21">
        <v>1.89</v>
      </c>
      <c r="J55" s="21">
        <v>1.9385964912280702</v>
      </c>
      <c r="K55" s="21">
        <f t="shared" si="28"/>
        <v>1.9391304347826086</v>
      </c>
    </row>
    <row r="56" spans="1:11" x14ac:dyDescent="0.25">
      <c r="A56" s="19" t="s">
        <v>24</v>
      </c>
      <c r="B56" s="21">
        <v>2.66</v>
      </c>
      <c r="C56" s="21">
        <v>2.66</v>
      </c>
      <c r="D56" s="21">
        <v>2.71</v>
      </c>
      <c r="E56" s="21">
        <v>2.73</v>
      </c>
      <c r="F56" s="21">
        <v>2.52</v>
      </c>
      <c r="G56" s="21">
        <v>2.42</v>
      </c>
      <c r="H56" s="21">
        <v>2.4</v>
      </c>
      <c r="I56" s="21">
        <v>2.4300000000000002</v>
      </c>
      <c r="J56" s="21">
        <v>2.4168591224018474</v>
      </c>
      <c r="K56" s="21">
        <f t="shared" si="28"/>
        <v>2.3862857142857141</v>
      </c>
    </row>
    <row r="57" spans="1:11" ht="17.25" customHeight="1" x14ac:dyDescent="0.25">
      <c r="A57" s="19" t="s">
        <v>25</v>
      </c>
      <c r="B57" s="21">
        <v>2.5</v>
      </c>
      <c r="C57" s="21">
        <v>2.5</v>
      </c>
      <c r="D57" s="21">
        <v>2.54</v>
      </c>
      <c r="E57" s="21">
        <v>2.4900000000000002</v>
      </c>
      <c r="F57" s="21">
        <v>2.21</v>
      </c>
      <c r="G57" s="21">
        <v>2.13</v>
      </c>
      <c r="H57" s="21">
        <v>2.11</v>
      </c>
      <c r="I57" s="21">
        <v>2.1</v>
      </c>
      <c r="J57" s="21">
        <v>2.1272727272727274</v>
      </c>
      <c r="K57" s="21">
        <f t="shared" si="28"/>
        <v>2.0755813953488373</v>
      </c>
    </row>
    <row r="58" spans="1:11" x14ac:dyDescent="0.25">
      <c r="A58" s="19" t="s">
        <v>26</v>
      </c>
      <c r="B58" s="21">
        <v>2.59</v>
      </c>
      <c r="C58" s="21">
        <v>2.59</v>
      </c>
      <c r="D58" s="21">
        <v>2.5299999999999998</v>
      </c>
      <c r="E58" s="21">
        <v>2.4300000000000002</v>
      </c>
      <c r="F58" s="21">
        <v>2.25</v>
      </c>
      <c r="G58" s="21">
        <v>2.15</v>
      </c>
      <c r="H58" s="21">
        <v>2.15</v>
      </c>
      <c r="I58" s="21">
        <v>2.14</v>
      </c>
      <c r="J58" s="21">
        <v>2.1358629130966951</v>
      </c>
      <c r="K58" s="21">
        <f t="shared" si="28"/>
        <v>2.1495673671199009</v>
      </c>
    </row>
    <row r="59" spans="1:11" x14ac:dyDescent="0.25">
      <c r="A59" s="19" t="s">
        <v>27</v>
      </c>
      <c r="B59" s="21">
        <v>2.44</v>
      </c>
      <c r="C59" s="21">
        <v>2.44</v>
      </c>
      <c r="D59" s="21">
        <v>2.34</v>
      </c>
      <c r="E59" s="21">
        <v>2.19</v>
      </c>
      <c r="F59" s="21">
        <v>2.09</v>
      </c>
      <c r="G59" s="21">
        <v>1.66</v>
      </c>
      <c r="H59" s="21">
        <v>1.75</v>
      </c>
      <c r="I59" s="21">
        <v>1.8</v>
      </c>
      <c r="J59" s="21">
        <v>1.8688524590163935</v>
      </c>
      <c r="K59" s="21">
        <f t="shared" si="28"/>
        <v>1.7413793103448276</v>
      </c>
    </row>
    <row r="60" spans="1:11" x14ac:dyDescent="0.25">
      <c r="A60" s="19" t="s">
        <v>28</v>
      </c>
      <c r="B60" s="21">
        <v>2.56</v>
      </c>
      <c r="C60" s="21">
        <v>2.56</v>
      </c>
      <c r="D60" s="21">
        <v>2.34</v>
      </c>
      <c r="E60" s="21">
        <v>2.36</v>
      </c>
      <c r="F60" s="21">
        <v>2.11</v>
      </c>
      <c r="G60" s="21">
        <v>2.02</v>
      </c>
      <c r="H60" s="21">
        <v>2.04</v>
      </c>
      <c r="I60" s="21">
        <v>2</v>
      </c>
      <c r="J60" s="21">
        <v>1.9979423868312758</v>
      </c>
      <c r="K60" s="21">
        <f t="shared" si="28"/>
        <v>2.0061855670103093</v>
      </c>
    </row>
    <row r="61" spans="1:11" x14ac:dyDescent="0.25">
      <c r="A61" s="19" t="s">
        <v>29</v>
      </c>
      <c r="B61" s="21">
        <v>2.8</v>
      </c>
      <c r="C61" s="21">
        <v>2.8</v>
      </c>
      <c r="D61" s="21">
        <v>2.4900000000000002</v>
      </c>
      <c r="E61" s="21">
        <v>2.39</v>
      </c>
      <c r="F61" s="21">
        <v>2.2999999999999998</v>
      </c>
      <c r="G61" s="21">
        <v>2.2400000000000002</v>
      </c>
      <c r="H61" s="21">
        <v>2.23</v>
      </c>
      <c r="I61" s="21">
        <v>2.23</v>
      </c>
      <c r="J61" s="21">
        <v>2.2749999999999999</v>
      </c>
      <c r="K61" s="21">
        <f t="shared" si="28"/>
        <v>2.2058823529411766</v>
      </c>
    </row>
    <row r="62" spans="1:11" ht="17.25" customHeight="1" x14ac:dyDescent="0.25">
      <c r="A62" s="19" t="s">
        <v>30</v>
      </c>
      <c r="B62" s="21">
        <v>2.2999999999999998</v>
      </c>
      <c r="C62" s="21">
        <v>2.2999999999999998</v>
      </c>
      <c r="D62" s="21">
        <v>2.15</v>
      </c>
      <c r="E62" s="21">
        <v>2.09</v>
      </c>
      <c r="F62" s="21">
        <v>1.92</v>
      </c>
      <c r="G62" s="21">
        <v>1.86</v>
      </c>
      <c r="H62" s="21">
        <v>1.87</v>
      </c>
      <c r="I62" s="21">
        <v>1.87</v>
      </c>
      <c r="J62" s="21">
        <v>1.8565698700465265</v>
      </c>
      <c r="K62" s="21">
        <f t="shared" si="28"/>
        <v>1.8566188197767146</v>
      </c>
    </row>
    <row r="63" spans="1:11" ht="15.75" customHeight="1" x14ac:dyDescent="0.25">
      <c r="A63" s="19" t="s">
        <v>32</v>
      </c>
      <c r="B63" s="21">
        <f t="shared" ref="B63" si="29">B42/B21</f>
        <v>2.9332521315468942</v>
      </c>
      <c r="C63" s="21">
        <f t="shared" ref="C63:E63" si="30">C42/C21</f>
        <v>2.6574507013620656</v>
      </c>
      <c r="D63" s="21">
        <f t="shared" si="30"/>
        <v>2.535771632471008</v>
      </c>
      <c r="E63" s="21">
        <f t="shared" si="30"/>
        <v>2.4790232710586695</v>
      </c>
      <c r="F63" s="21">
        <f t="shared" ref="F63:I66" si="31">F42/F21</f>
        <v>2.3100278551532032</v>
      </c>
      <c r="G63" s="21">
        <f t="shared" si="31"/>
        <v>2.2316258351893095</v>
      </c>
      <c r="H63" s="21">
        <f t="shared" si="31"/>
        <v>2.2308919151024416</v>
      </c>
      <c r="I63" s="21">
        <f t="shared" si="31"/>
        <v>2.222154521082135</v>
      </c>
      <c r="J63" s="21">
        <f>J42/J21</f>
        <v>2.2120298939247829</v>
      </c>
      <c r="K63" s="21">
        <f t="shared" si="28"/>
        <v>2.2123575284943011</v>
      </c>
    </row>
    <row r="64" spans="1:11" x14ac:dyDescent="0.25">
      <c r="A64" s="19" t="s">
        <v>33</v>
      </c>
      <c r="B64" s="21">
        <f t="shared" ref="B64" si="32">B43/B22</f>
        <v>2.9388466413181242</v>
      </c>
      <c r="C64" s="21">
        <f t="shared" ref="C64:E64" si="33">C43/C22</f>
        <v>2.6828348831364663</v>
      </c>
      <c r="D64" s="21">
        <f t="shared" si="33"/>
        <v>2.5782817269952027</v>
      </c>
      <c r="E64" s="21">
        <f t="shared" si="33"/>
        <v>2.524935935343978</v>
      </c>
      <c r="F64" s="21">
        <f t="shared" si="31"/>
        <v>2.3396840905389999</v>
      </c>
      <c r="G64" s="21">
        <f t="shared" si="31"/>
        <v>2.2700750601897748</v>
      </c>
      <c r="H64" s="21">
        <f t="shared" si="31"/>
        <v>2.2682721926631197</v>
      </c>
      <c r="I64" s="21">
        <f t="shared" si="31"/>
        <v>2.2568730908081087</v>
      </c>
      <c r="J64" s="21">
        <f t="shared" ref="J64:J66" si="34">J43/J22</f>
        <v>2.2443135105508358</v>
      </c>
      <c r="K64" s="21">
        <f t="shared" si="28"/>
        <v>2.2471389645776565</v>
      </c>
    </row>
    <row r="65" spans="1:11" x14ac:dyDescent="0.25">
      <c r="A65" s="19" t="s">
        <v>34</v>
      </c>
      <c r="B65" s="21">
        <f t="shared" ref="B65" si="35">B44/B23</f>
        <v>2.9146469968387776</v>
      </c>
      <c r="C65" s="21">
        <f t="shared" ref="C65:E65" si="36">C44/C23</f>
        <v>2.5499999999999998</v>
      </c>
      <c r="D65" s="21">
        <f t="shared" si="36"/>
        <v>2.3444553483807655</v>
      </c>
      <c r="E65" s="21">
        <f t="shared" si="36"/>
        <v>2.2526724975704568</v>
      </c>
      <c r="F65" s="21">
        <f t="shared" si="31"/>
        <v>2.134744947064485</v>
      </c>
      <c r="G65" s="21">
        <f t="shared" si="31"/>
        <v>1.9657198824681685</v>
      </c>
      <c r="H65" s="21">
        <f t="shared" si="31"/>
        <v>1.9663032705649157</v>
      </c>
      <c r="I65" s="21">
        <f t="shared" si="31"/>
        <v>1.9731075697211156</v>
      </c>
      <c r="J65" s="21">
        <f t="shared" si="34"/>
        <v>1.9759519038076152</v>
      </c>
      <c r="K65" s="21">
        <f t="shared" si="28"/>
        <v>1.9557788944723618</v>
      </c>
    </row>
    <row r="66" spans="1:11" ht="17.25" customHeight="1" thickBot="1" x14ac:dyDescent="0.3">
      <c r="A66" s="29" t="s">
        <v>31</v>
      </c>
      <c r="B66" s="30">
        <f t="shared" ref="B66" si="37">B45/B24</f>
        <v>2.8408744984087448</v>
      </c>
      <c r="C66" s="30">
        <f t="shared" ref="C66:E66" si="38">C45/C24</f>
        <v>2.4951864556821954</v>
      </c>
      <c r="D66" s="30">
        <f t="shared" si="38"/>
        <v>2.3599419448476051</v>
      </c>
      <c r="E66" s="30">
        <f t="shared" si="38"/>
        <v>2.3026006862922159</v>
      </c>
      <c r="F66" s="30">
        <f t="shared" si="31"/>
        <v>2.1373507057546144</v>
      </c>
      <c r="G66" s="30">
        <f t="shared" si="31"/>
        <v>2.0707013971775607</v>
      </c>
      <c r="H66" s="30">
        <f t="shared" si="31"/>
        <v>2.0746800923012376</v>
      </c>
      <c r="I66" s="30">
        <f t="shared" si="31"/>
        <v>2.0691933240611959</v>
      </c>
      <c r="J66" s="30">
        <f t="shared" si="34"/>
        <v>2.0595361002133665</v>
      </c>
      <c r="K66" s="30">
        <f t="shared" si="28"/>
        <v>2.0596371105785689</v>
      </c>
    </row>
    <row r="67" spans="1:11" x14ac:dyDescent="0.25">
      <c r="A67" s="3" t="s">
        <v>9</v>
      </c>
      <c r="C67" s="21"/>
      <c r="D67" s="21"/>
      <c r="E67" s="21"/>
      <c r="F67" s="21"/>
      <c r="G67" s="21"/>
      <c r="H67" s="21"/>
      <c r="I67" s="21"/>
      <c r="J67" s="21"/>
      <c r="K67" s="21"/>
    </row>
    <row r="68" spans="1:11" x14ac:dyDescent="0.25">
      <c r="A68" s="3" t="s">
        <v>72</v>
      </c>
    </row>
  </sheetData>
  <sortState xmlns:xlrd2="http://schemas.microsoft.com/office/spreadsheetml/2017/richdata2" ref="A5:I47">
    <sortCondition ref="D5:D47"/>
    <sortCondition ref="A5:A47"/>
  </sortState>
  <pageMargins left="0.70866141732283472" right="0.70866141732283472" top="0.35433070866141736" bottom="0.15748031496062992" header="0.31496062992125984" footer="0.31496062992125984"/>
  <pageSetup paperSize="9" scale="90" orientation="portrait" r:id="rId1"/>
  <ignoredErrors>
    <ignoredError sqref="E3" numberStoredAsText="1"/>
    <ignoredError sqref="B21:J70 K21:K24 K42:K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13D-A3E0-41B1-A5C0-8176ACA7D241}">
  <dimension ref="A1:K67"/>
  <sheetViews>
    <sheetView showGridLines="0" workbookViewId="0"/>
  </sheetViews>
  <sheetFormatPr defaultColWidth="9.109375" defaultRowHeight="12" x14ac:dyDescent="0.25"/>
  <cols>
    <col min="1" max="1" width="15.5546875" style="19" customWidth="1"/>
    <col min="2" max="9" width="8.109375" style="19" customWidth="1"/>
    <col min="10" max="16384" width="9.109375" style="19"/>
  </cols>
  <sheetData>
    <row r="1" spans="1:10" x14ac:dyDescent="0.25">
      <c r="A1" s="1" t="s">
        <v>6</v>
      </c>
    </row>
    <row r="2" spans="1:10" ht="18.75" customHeight="1" thickBot="1" x14ac:dyDescent="0.35">
      <c r="A2" s="4" t="s">
        <v>62</v>
      </c>
      <c r="B2" s="24"/>
      <c r="C2" s="24"/>
      <c r="D2" s="24"/>
      <c r="E2" s="24"/>
      <c r="F2" s="24"/>
      <c r="G2" s="24"/>
      <c r="H2" s="24"/>
      <c r="I2" s="24"/>
    </row>
    <row r="3" spans="1:10" x14ac:dyDescent="0.25">
      <c r="A3" s="32" t="s">
        <v>47</v>
      </c>
      <c r="B3" s="33" t="s">
        <v>11</v>
      </c>
      <c r="C3" s="37" t="s">
        <v>41</v>
      </c>
      <c r="D3" s="37" t="s">
        <v>42</v>
      </c>
      <c r="E3" s="33" t="s">
        <v>43</v>
      </c>
      <c r="F3" s="33" t="s">
        <v>44</v>
      </c>
      <c r="G3" s="33" t="s">
        <v>45</v>
      </c>
      <c r="H3" s="33" t="s">
        <v>46</v>
      </c>
      <c r="I3" s="33" t="s">
        <v>63</v>
      </c>
    </row>
    <row r="4" spans="1:10" x14ac:dyDescent="0.25">
      <c r="A4" s="34" t="s">
        <v>48</v>
      </c>
      <c r="B4" s="34"/>
      <c r="C4" s="35"/>
      <c r="D4" s="35"/>
      <c r="E4" s="36"/>
      <c r="F4" s="34"/>
      <c r="G4" s="34"/>
      <c r="H4" s="34"/>
      <c r="I4" s="34"/>
    </row>
    <row r="5" spans="1:10" x14ac:dyDescent="0.25">
      <c r="A5" s="28" t="s">
        <v>2</v>
      </c>
      <c r="B5" s="20">
        <f>SUM(B6:B12)</f>
        <v>4517</v>
      </c>
      <c r="C5" s="20">
        <f t="shared" ref="C5:H5" si="0">SUM(C6:C12)</f>
        <v>4975</v>
      </c>
      <c r="D5" s="20">
        <f t="shared" si="0"/>
        <v>5328</v>
      </c>
      <c r="E5" s="20">
        <f t="shared" si="0"/>
        <v>5841</v>
      </c>
      <c r="F5" s="20">
        <f t="shared" si="0"/>
        <v>5866</v>
      </c>
      <c r="G5" s="20">
        <f t="shared" si="0"/>
        <v>5908</v>
      </c>
      <c r="H5" s="20">
        <f t="shared" si="0"/>
        <v>6057</v>
      </c>
      <c r="I5" s="20">
        <f t="shared" ref="I5" si="1">SUM(I6:I12)</f>
        <v>6086</v>
      </c>
      <c r="J5" s="20"/>
    </row>
    <row r="6" spans="1:10" x14ac:dyDescent="0.25">
      <c r="A6" s="19" t="s">
        <v>49</v>
      </c>
      <c r="B6" s="20">
        <f>SUM(B14,B22)</f>
        <v>332</v>
      </c>
      <c r="C6" s="20">
        <f t="shared" ref="C6:H6" si="2">SUM(C14,C22)</f>
        <v>396</v>
      </c>
      <c r="D6" s="20">
        <f t="shared" si="2"/>
        <v>388</v>
      </c>
      <c r="E6" s="20">
        <f t="shared" si="2"/>
        <v>400</v>
      </c>
      <c r="F6" s="20">
        <f t="shared" si="2"/>
        <v>385</v>
      </c>
      <c r="G6" s="20">
        <f t="shared" si="2"/>
        <v>410</v>
      </c>
      <c r="H6" s="20">
        <f t="shared" si="2"/>
        <v>406</v>
      </c>
      <c r="I6" s="20">
        <f t="shared" ref="I6" si="3">SUM(I14,I22)</f>
        <v>351</v>
      </c>
      <c r="J6" s="20"/>
    </row>
    <row r="7" spans="1:10" x14ac:dyDescent="0.25">
      <c r="A7" s="19" t="s">
        <v>50</v>
      </c>
      <c r="B7" s="20">
        <f t="shared" ref="B7:H12" si="4">SUM(B15,B23)</f>
        <v>622</v>
      </c>
      <c r="C7" s="20">
        <f t="shared" si="4"/>
        <v>721</v>
      </c>
      <c r="D7" s="20">
        <f t="shared" si="4"/>
        <v>783</v>
      </c>
      <c r="E7" s="20">
        <f t="shared" si="4"/>
        <v>839</v>
      </c>
      <c r="F7" s="20">
        <f t="shared" si="4"/>
        <v>851</v>
      </c>
      <c r="G7" s="20">
        <f t="shared" si="4"/>
        <v>796</v>
      </c>
      <c r="H7" s="20">
        <f t="shared" si="4"/>
        <v>804</v>
      </c>
      <c r="I7" s="20">
        <f t="shared" ref="I7" si="5">SUM(I15,I23)</f>
        <v>776</v>
      </c>
      <c r="J7" s="20"/>
    </row>
    <row r="8" spans="1:10" x14ac:dyDescent="0.25">
      <c r="A8" s="19" t="s">
        <v>51</v>
      </c>
      <c r="B8" s="20">
        <f t="shared" si="4"/>
        <v>493</v>
      </c>
      <c r="C8" s="20">
        <f t="shared" si="4"/>
        <v>505</v>
      </c>
      <c r="D8" s="20">
        <f t="shared" si="4"/>
        <v>512</v>
      </c>
      <c r="E8" s="20">
        <f t="shared" si="4"/>
        <v>541</v>
      </c>
      <c r="F8" s="20">
        <f t="shared" si="4"/>
        <v>544</v>
      </c>
      <c r="G8" s="20">
        <f t="shared" si="4"/>
        <v>590</v>
      </c>
      <c r="H8" s="20">
        <f t="shared" si="4"/>
        <v>614</v>
      </c>
      <c r="I8" s="20">
        <f t="shared" ref="I8" si="6">SUM(I16,I24)</f>
        <v>665</v>
      </c>
      <c r="J8" s="20"/>
    </row>
    <row r="9" spans="1:10" x14ac:dyDescent="0.25">
      <c r="A9" s="19" t="s">
        <v>52</v>
      </c>
      <c r="B9" s="20">
        <f t="shared" si="4"/>
        <v>656</v>
      </c>
      <c r="C9" s="20">
        <f t="shared" si="4"/>
        <v>642</v>
      </c>
      <c r="D9" s="20">
        <f t="shared" si="4"/>
        <v>667</v>
      </c>
      <c r="E9" s="20">
        <f t="shared" si="4"/>
        <v>691</v>
      </c>
      <c r="F9" s="20">
        <f t="shared" si="4"/>
        <v>686</v>
      </c>
      <c r="G9" s="20">
        <f t="shared" si="4"/>
        <v>626</v>
      </c>
      <c r="H9" s="20">
        <f t="shared" si="4"/>
        <v>652</v>
      </c>
      <c r="I9" s="20">
        <f t="shared" ref="I9" si="7">SUM(I17,I25)</f>
        <v>661</v>
      </c>
      <c r="J9" s="20"/>
    </row>
    <row r="10" spans="1:10" x14ac:dyDescent="0.25">
      <c r="A10" s="19" t="s">
        <v>53</v>
      </c>
      <c r="B10" s="20">
        <f t="shared" si="4"/>
        <v>746</v>
      </c>
      <c r="C10" s="20">
        <f t="shared" si="4"/>
        <v>945</v>
      </c>
      <c r="D10" s="20">
        <f t="shared" si="4"/>
        <v>918</v>
      </c>
      <c r="E10" s="20">
        <f t="shared" si="4"/>
        <v>976</v>
      </c>
      <c r="F10" s="20">
        <f t="shared" si="4"/>
        <v>982</v>
      </c>
      <c r="G10" s="20">
        <f t="shared" si="4"/>
        <v>999</v>
      </c>
      <c r="H10" s="20">
        <f t="shared" si="4"/>
        <v>1023</v>
      </c>
      <c r="I10" s="20">
        <f t="shared" ref="I10" si="8">SUM(I18,I26)</f>
        <v>1018</v>
      </c>
      <c r="J10" s="20"/>
    </row>
    <row r="11" spans="1:10" ht="12" customHeight="1" x14ac:dyDescent="0.25">
      <c r="A11" s="19" t="s">
        <v>54</v>
      </c>
      <c r="B11" s="20">
        <f t="shared" si="4"/>
        <v>648</v>
      </c>
      <c r="C11" s="20">
        <f t="shared" si="4"/>
        <v>741</v>
      </c>
      <c r="D11" s="20">
        <f t="shared" si="4"/>
        <v>971</v>
      </c>
      <c r="E11" s="20">
        <f t="shared" si="4"/>
        <v>1101</v>
      </c>
      <c r="F11" s="20">
        <f t="shared" si="4"/>
        <v>1077</v>
      </c>
      <c r="G11" s="20">
        <f t="shared" si="4"/>
        <v>1098</v>
      </c>
      <c r="H11" s="20">
        <f t="shared" si="4"/>
        <v>1135</v>
      </c>
      <c r="I11" s="20">
        <f t="shared" ref="I11" si="9">SUM(I19,I27)</f>
        <v>1135</v>
      </c>
      <c r="J11" s="20"/>
    </row>
    <row r="12" spans="1:10" x14ac:dyDescent="0.25">
      <c r="A12" s="19" t="s">
        <v>55</v>
      </c>
      <c r="B12" s="20">
        <f t="shared" si="4"/>
        <v>1020</v>
      </c>
      <c r="C12" s="20">
        <f t="shared" si="4"/>
        <v>1025</v>
      </c>
      <c r="D12" s="20">
        <f t="shared" si="4"/>
        <v>1089</v>
      </c>
      <c r="E12" s="20">
        <f t="shared" si="4"/>
        <v>1293</v>
      </c>
      <c r="F12" s="20">
        <f t="shared" si="4"/>
        <v>1341</v>
      </c>
      <c r="G12" s="20">
        <f t="shared" si="4"/>
        <v>1389</v>
      </c>
      <c r="H12" s="20">
        <f t="shared" si="4"/>
        <v>1423</v>
      </c>
      <c r="I12" s="20">
        <f t="shared" ref="I12" si="10">SUM(I20,I28)</f>
        <v>1480</v>
      </c>
      <c r="J12" s="20"/>
    </row>
    <row r="13" spans="1:10" ht="17.25" customHeight="1" x14ac:dyDescent="0.25">
      <c r="A13" s="28" t="s">
        <v>56</v>
      </c>
      <c r="B13" s="20">
        <f>SUM(B14:B20)</f>
        <v>2423</v>
      </c>
      <c r="C13" s="20">
        <f t="shared" ref="C13:H13" si="11">SUM(C14:C20)</f>
        <v>2617</v>
      </c>
      <c r="D13" s="20">
        <f t="shared" si="11"/>
        <v>2750</v>
      </c>
      <c r="E13" s="20">
        <f t="shared" si="11"/>
        <v>3027</v>
      </c>
      <c r="F13" s="20">
        <f t="shared" si="11"/>
        <v>3053</v>
      </c>
      <c r="G13" s="20">
        <f t="shared" si="11"/>
        <v>3072</v>
      </c>
      <c r="H13" s="20">
        <f t="shared" si="11"/>
        <v>3152</v>
      </c>
      <c r="I13" s="20">
        <f t="shared" ref="I13" si="12">SUM(I14:I20)</f>
        <v>3208</v>
      </c>
      <c r="J13" s="20"/>
    </row>
    <row r="14" spans="1:10" x14ac:dyDescent="0.25">
      <c r="A14" s="19" t="s">
        <v>49</v>
      </c>
      <c r="B14" s="20">
        <v>160</v>
      </c>
      <c r="C14" s="8">
        <v>187</v>
      </c>
      <c r="D14" s="8">
        <v>156</v>
      </c>
      <c r="E14" s="20">
        <v>153</v>
      </c>
      <c r="F14" s="20">
        <v>166</v>
      </c>
      <c r="G14" s="20">
        <v>174</v>
      </c>
      <c r="H14" s="20">
        <v>182</v>
      </c>
      <c r="I14" s="20">
        <v>155</v>
      </c>
      <c r="J14" s="20"/>
    </row>
    <row r="15" spans="1:10" x14ac:dyDescent="0.25">
      <c r="A15" s="19" t="s">
        <v>50</v>
      </c>
      <c r="B15" s="20">
        <v>260</v>
      </c>
      <c r="C15" s="8">
        <v>283</v>
      </c>
      <c r="D15" s="8">
        <v>278</v>
      </c>
      <c r="E15" s="20">
        <v>291</v>
      </c>
      <c r="F15" s="20">
        <v>289</v>
      </c>
      <c r="G15" s="20">
        <v>269</v>
      </c>
      <c r="H15" s="20">
        <v>278</v>
      </c>
      <c r="I15" s="20">
        <v>286</v>
      </c>
      <c r="J15" s="20"/>
    </row>
    <row r="16" spans="1:10" ht="12" customHeight="1" x14ac:dyDescent="0.25">
      <c r="A16" s="19" t="s">
        <v>51</v>
      </c>
      <c r="B16" s="20">
        <v>168</v>
      </c>
      <c r="C16" s="8">
        <v>174</v>
      </c>
      <c r="D16" s="8">
        <v>183</v>
      </c>
      <c r="E16" s="20">
        <v>178</v>
      </c>
      <c r="F16" s="20">
        <v>177</v>
      </c>
      <c r="G16" s="20">
        <v>180</v>
      </c>
      <c r="H16" s="20">
        <v>183</v>
      </c>
      <c r="I16" s="20">
        <v>205</v>
      </c>
      <c r="J16" s="20"/>
    </row>
    <row r="17" spans="1:11" x14ac:dyDescent="0.25">
      <c r="A17" s="19" t="s">
        <v>52</v>
      </c>
      <c r="B17" s="20">
        <v>299</v>
      </c>
      <c r="C17" s="8">
        <v>286</v>
      </c>
      <c r="D17" s="8">
        <v>287</v>
      </c>
      <c r="E17" s="20">
        <v>305</v>
      </c>
      <c r="F17" s="20">
        <v>307</v>
      </c>
      <c r="G17" s="20">
        <v>276</v>
      </c>
      <c r="H17" s="20">
        <v>282</v>
      </c>
      <c r="I17" s="20">
        <v>292</v>
      </c>
      <c r="J17" s="20"/>
    </row>
    <row r="18" spans="1:11" x14ac:dyDescent="0.25">
      <c r="A18" s="19" t="s">
        <v>53</v>
      </c>
      <c r="B18" s="20">
        <v>370</v>
      </c>
      <c r="C18" s="8">
        <v>495</v>
      </c>
      <c r="D18" s="8">
        <v>508</v>
      </c>
      <c r="E18" s="20">
        <v>559</v>
      </c>
      <c r="F18" s="20">
        <v>559</v>
      </c>
      <c r="G18" s="20">
        <v>571</v>
      </c>
      <c r="H18" s="20">
        <v>582</v>
      </c>
      <c r="I18" s="20">
        <v>573</v>
      </c>
    </row>
    <row r="19" spans="1:11" x14ac:dyDescent="0.25">
      <c r="A19" s="19" t="s">
        <v>54</v>
      </c>
      <c r="B19" s="20">
        <v>391</v>
      </c>
      <c r="C19" s="8">
        <v>434</v>
      </c>
      <c r="D19" s="8">
        <v>558</v>
      </c>
      <c r="E19" s="20">
        <v>643</v>
      </c>
      <c r="F19" s="20">
        <v>637</v>
      </c>
      <c r="G19" s="20">
        <v>657</v>
      </c>
      <c r="H19" s="20">
        <v>691</v>
      </c>
      <c r="I19" s="20">
        <v>707</v>
      </c>
      <c r="J19" s="20"/>
    </row>
    <row r="20" spans="1:11" x14ac:dyDescent="0.25">
      <c r="A20" s="19" t="s">
        <v>55</v>
      </c>
      <c r="B20" s="20">
        <v>775</v>
      </c>
      <c r="C20" s="8">
        <v>758</v>
      </c>
      <c r="D20" s="8">
        <v>780</v>
      </c>
      <c r="E20" s="20">
        <v>898</v>
      </c>
      <c r="F20" s="20">
        <v>918</v>
      </c>
      <c r="G20" s="20">
        <v>945</v>
      </c>
      <c r="H20" s="20">
        <v>954</v>
      </c>
      <c r="I20" s="20">
        <v>990</v>
      </c>
      <c r="J20" s="20"/>
    </row>
    <row r="21" spans="1:11" ht="17.25" customHeight="1" x14ac:dyDescent="0.25">
      <c r="A21" s="28" t="s">
        <v>57</v>
      </c>
      <c r="B21" s="20">
        <f>SUM(B22:B28)</f>
        <v>2094</v>
      </c>
      <c r="C21" s="20">
        <f t="shared" ref="C21" si="13">SUM(C22:C28)</f>
        <v>2358</v>
      </c>
      <c r="D21" s="20">
        <f t="shared" ref="D21" si="14">SUM(D22:D28)</f>
        <v>2578</v>
      </c>
      <c r="E21" s="20">
        <f t="shared" ref="E21" si="15">SUM(E22:E28)</f>
        <v>2814</v>
      </c>
      <c r="F21" s="20">
        <f t="shared" ref="F21" si="16">SUM(F22:F28)</f>
        <v>2813</v>
      </c>
      <c r="G21" s="20">
        <f t="shared" ref="G21" si="17">SUM(G22:G28)</f>
        <v>2836</v>
      </c>
      <c r="H21" s="20">
        <f t="shared" ref="H21:I21" si="18">SUM(H22:H28)</f>
        <v>2905</v>
      </c>
      <c r="I21" s="20">
        <f t="shared" si="18"/>
        <v>2878</v>
      </c>
      <c r="J21" s="20"/>
    </row>
    <row r="22" spans="1:11" ht="12" customHeight="1" x14ac:dyDescent="0.25">
      <c r="A22" s="19" t="s">
        <v>49</v>
      </c>
      <c r="B22" s="22">
        <v>172</v>
      </c>
      <c r="C22" s="22">
        <v>209</v>
      </c>
      <c r="D22" s="22">
        <v>232</v>
      </c>
      <c r="E22" s="22">
        <v>247</v>
      </c>
      <c r="F22" s="22">
        <v>219</v>
      </c>
      <c r="G22" s="22">
        <v>236</v>
      </c>
      <c r="H22" s="22">
        <v>224</v>
      </c>
      <c r="I22" s="22">
        <v>196</v>
      </c>
      <c r="J22" s="20"/>
    </row>
    <row r="23" spans="1:11" x14ac:dyDescent="0.25">
      <c r="A23" s="19" t="s">
        <v>50</v>
      </c>
      <c r="B23" s="22">
        <v>362</v>
      </c>
      <c r="C23" s="22">
        <v>438</v>
      </c>
      <c r="D23" s="22">
        <v>505</v>
      </c>
      <c r="E23" s="22">
        <v>548</v>
      </c>
      <c r="F23" s="22">
        <v>562</v>
      </c>
      <c r="G23" s="22">
        <v>527</v>
      </c>
      <c r="H23" s="22">
        <v>526</v>
      </c>
      <c r="I23" s="22">
        <v>490</v>
      </c>
      <c r="J23" s="20"/>
    </row>
    <row r="24" spans="1:11" x14ac:dyDescent="0.25">
      <c r="A24" s="19" t="s">
        <v>51</v>
      </c>
      <c r="B24" s="22">
        <v>325</v>
      </c>
      <c r="C24" s="22">
        <v>331</v>
      </c>
      <c r="D24" s="22">
        <v>329</v>
      </c>
      <c r="E24" s="22">
        <v>363</v>
      </c>
      <c r="F24" s="22">
        <v>367</v>
      </c>
      <c r="G24" s="22">
        <v>410</v>
      </c>
      <c r="H24" s="22">
        <v>431</v>
      </c>
      <c r="I24" s="22">
        <v>460</v>
      </c>
      <c r="J24" s="20"/>
    </row>
    <row r="25" spans="1:11" ht="11.25" customHeight="1" x14ac:dyDescent="0.25">
      <c r="A25" s="19" t="s">
        <v>52</v>
      </c>
      <c r="B25" s="22">
        <v>357</v>
      </c>
      <c r="C25" s="22">
        <v>356</v>
      </c>
      <c r="D25" s="22">
        <v>380</v>
      </c>
      <c r="E25" s="22">
        <v>386</v>
      </c>
      <c r="F25" s="22">
        <v>379</v>
      </c>
      <c r="G25" s="22">
        <v>350</v>
      </c>
      <c r="H25" s="22">
        <v>370</v>
      </c>
      <c r="I25" s="22">
        <v>369</v>
      </c>
      <c r="J25" s="20"/>
    </row>
    <row r="26" spans="1:11" ht="12" customHeight="1" x14ac:dyDescent="0.25">
      <c r="A26" s="19" t="s">
        <v>53</v>
      </c>
      <c r="B26" s="20">
        <v>376</v>
      </c>
      <c r="C26" s="20">
        <v>450</v>
      </c>
      <c r="D26" s="20">
        <v>410</v>
      </c>
      <c r="E26" s="20">
        <v>417</v>
      </c>
      <c r="F26" s="20">
        <v>423</v>
      </c>
      <c r="G26" s="20">
        <v>428</v>
      </c>
      <c r="H26" s="20">
        <v>441</v>
      </c>
      <c r="I26" s="20">
        <v>445</v>
      </c>
      <c r="J26" s="20"/>
    </row>
    <row r="27" spans="1:11" x14ac:dyDescent="0.25">
      <c r="A27" s="19" t="s">
        <v>54</v>
      </c>
      <c r="B27" s="20">
        <v>257</v>
      </c>
      <c r="C27" s="20">
        <v>307</v>
      </c>
      <c r="D27" s="20">
        <v>413</v>
      </c>
      <c r="E27" s="20">
        <v>458</v>
      </c>
      <c r="F27" s="20">
        <v>440</v>
      </c>
      <c r="G27" s="20">
        <v>441</v>
      </c>
      <c r="H27" s="20">
        <v>444</v>
      </c>
      <c r="I27" s="20">
        <v>428</v>
      </c>
      <c r="J27" s="20"/>
    </row>
    <row r="28" spans="1:11" ht="12.6" thickBot="1" x14ac:dyDescent="0.3">
      <c r="A28" s="24" t="s">
        <v>55</v>
      </c>
      <c r="B28" s="38">
        <v>245</v>
      </c>
      <c r="C28" s="38">
        <v>267</v>
      </c>
      <c r="D28" s="38">
        <v>309</v>
      </c>
      <c r="E28" s="38">
        <v>395</v>
      </c>
      <c r="F28" s="38">
        <v>423</v>
      </c>
      <c r="G28" s="38">
        <v>444</v>
      </c>
      <c r="H28" s="38">
        <v>469</v>
      </c>
      <c r="I28" s="38">
        <v>490</v>
      </c>
      <c r="J28" s="20"/>
    </row>
    <row r="29" spans="1:11" x14ac:dyDescent="0.25">
      <c r="A29" s="3" t="s">
        <v>9</v>
      </c>
      <c r="C29" s="21"/>
      <c r="D29" s="21"/>
      <c r="E29" s="21"/>
      <c r="F29" s="21"/>
      <c r="G29" s="21"/>
      <c r="H29" s="21"/>
      <c r="I29" s="21"/>
      <c r="K29" s="23"/>
    </row>
    <row r="30" spans="1:11" x14ac:dyDescent="0.25">
      <c r="A30" s="3" t="s">
        <v>72</v>
      </c>
      <c r="K30" s="23"/>
    </row>
    <row r="31" spans="1:11" x14ac:dyDescent="0.25">
      <c r="K31" s="23"/>
    </row>
    <row r="32" spans="1:11" ht="13.8" x14ac:dyDescent="0.25">
      <c r="A32" s="40" t="s">
        <v>64</v>
      </c>
      <c r="K32" s="23"/>
    </row>
    <row r="33" spans="11:11" x14ac:dyDescent="0.25">
      <c r="K33" s="23"/>
    </row>
    <row r="34" spans="11:11" x14ac:dyDescent="0.25">
      <c r="K34" s="23"/>
    </row>
    <row r="35" spans="11:11" x14ac:dyDescent="0.25">
      <c r="K35" s="23"/>
    </row>
    <row r="36" spans="11:11" x14ac:dyDescent="0.25">
      <c r="K36" s="23"/>
    </row>
    <row r="37" spans="11:11" x14ac:dyDescent="0.25">
      <c r="K37" s="23"/>
    </row>
    <row r="38" spans="11:11" x14ac:dyDescent="0.25">
      <c r="K38" s="23"/>
    </row>
    <row r="39" spans="11:11" x14ac:dyDescent="0.25">
      <c r="K39" s="23"/>
    </row>
    <row r="40" spans="11:11" x14ac:dyDescent="0.25">
      <c r="K40" s="23"/>
    </row>
    <row r="41" spans="11:11" x14ac:dyDescent="0.25">
      <c r="K41" s="23"/>
    </row>
    <row r="42" spans="11:11" x14ac:dyDescent="0.25">
      <c r="K42" s="23"/>
    </row>
    <row r="43" spans="11:11" x14ac:dyDescent="0.25">
      <c r="K43" s="23"/>
    </row>
    <row r="44" spans="11:11" x14ac:dyDescent="0.25">
      <c r="K44" s="23"/>
    </row>
    <row r="45" spans="11:11" x14ac:dyDescent="0.25">
      <c r="K45" s="23"/>
    </row>
    <row r="46" spans="11:11" x14ac:dyDescent="0.25">
      <c r="K46" s="23"/>
    </row>
    <row r="47" spans="11:11" x14ac:dyDescent="0.25">
      <c r="K47" s="23"/>
    </row>
    <row r="48" spans="11:11" x14ac:dyDescent="0.25">
      <c r="K48" s="23"/>
    </row>
    <row r="53" ht="17.25" customHeight="1" x14ac:dyDescent="0.25"/>
    <row r="58" ht="17.25" customHeight="1" x14ac:dyDescent="0.25"/>
    <row r="63" ht="17.25" customHeight="1" x14ac:dyDescent="0.25"/>
    <row r="64" ht="15.75" customHeight="1" x14ac:dyDescent="0.25"/>
    <row r="67" ht="17.25" customHeight="1" x14ac:dyDescent="0.25"/>
  </sheetData>
  <phoneticPr fontId="12" type="noConversion"/>
  <pageMargins left="0.70866141732283472" right="0.70866141732283472" top="0.35433070866141736" bottom="0.15748031496062992" header="0.31496062992125984" footer="0.31496062992125984"/>
  <pageSetup paperSize="9" orientation="portrait" r:id="rId1"/>
  <ignoredErrors>
    <ignoredError sqref="B3:I3 A14 A22 A6" numberStoredAsText="1"/>
    <ignoredError sqref="B21:H2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3310-9E05-4990-BCF5-514506445E3C}">
  <dimension ref="A1:D22"/>
  <sheetViews>
    <sheetView workbookViewId="0">
      <selection activeCell="I31" sqref="I31"/>
    </sheetView>
  </sheetViews>
  <sheetFormatPr defaultRowHeight="13.2" x14ac:dyDescent="0.25"/>
  <sheetData>
    <row r="1" spans="1:4" x14ac:dyDescent="0.25">
      <c r="A1" s="46" t="s">
        <v>71</v>
      </c>
    </row>
    <row r="2" spans="1:4" x14ac:dyDescent="0.25">
      <c r="A2" s="46"/>
    </row>
    <row r="3" spans="1:4" x14ac:dyDescent="0.25">
      <c r="A3" t="str">
        <f>Enpersonshushåll!$I$3</f>
        <v>2024</v>
      </c>
    </row>
    <row r="4" spans="1:4" x14ac:dyDescent="0.25">
      <c r="B4" s="42" t="s">
        <v>56</v>
      </c>
      <c r="C4" s="42" t="s">
        <v>57</v>
      </c>
    </row>
    <row r="5" spans="1:4" x14ac:dyDescent="0.25">
      <c r="A5" s="43">
        <v>-24</v>
      </c>
      <c r="B5" s="44">
        <f>Enpersonshushåll!I14</f>
        <v>155</v>
      </c>
      <c r="C5" s="44">
        <f>Enpersonshushåll!I22</f>
        <v>196</v>
      </c>
    </row>
    <row r="6" spans="1:4" x14ac:dyDescent="0.25">
      <c r="A6" s="45" t="s">
        <v>65</v>
      </c>
      <c r="B6" s="44">
        <f>Enpersonshushåll!I15</f>
        <v>286</v>
      </c>
      <c r="C6" s="44">
        <f>Enpersonshushåll!I23</f>
        <v>490</v>
      </c>
    </row>
    <row r="7" spans="1:4" x14ac:dyDescent="0.25">
      <c r="A7" s="45" t="s">
        <v>66</v>
      </c>
      <c r="B7" s="44">
        <f>Enpersonshushåll!I16</f>
        <v>205</v>
      </c>
      <c r="C7" s="44">
        <f>Enpersonshushåll!I24</f>
        <v>460</v>
      </c>
    </row>
    <row r="8" spans="1:4" x14ac:dyDescent="0.25">
      <c r="A8" s="45" t="s">
        <v>67</v>
      </c>
      <c r="B8" s="44">
        <f>Enpersonshushåll!I17</f>
        <v>292</v>
      </c>
      <c r="C8" s="44">
        <f>Enpersonshushåll!I25</f>
        <v>369</v>
      </c>
    </row>
    <row r="9" spans="1:4" x14ac:dyDescent="0.25">
      <c r="A9" s="45" t="s">
        <v>68</v>
      </c>
      <c r="B9" s="44">
        <f>Enpersonshushåll!I18</f>
        <v>573</v>
      </c>
      <c r="C9" s="44">
        <f>Enpersonshushåll!I26</f>
        <v>445</v>
      </c>
    </row>
    <row r="10" spans="1:4" x14ac:dyDescent="0.25">
      <c r="A10" s="45" t="s">
        <v>69</v>
      </c>
      <c r="B10" s="44">
        <f>Enpersonshushåll!I19</f>
        <v>707</v>
      </c>
      <c r="C10" s="44">
        <f>Enpersonshushåll!I27</f>
        <v>428</v>
      </c>
    </row>
    <row r="11" spans="1:4" x14ac:dyDescent="0.25">
      <c r="A11" s="45" t="s">
        <v>70</v>
      </c>
      <c r="B11" s="44">
        <f>Enpersonshushåll!I20</f>
        <v>990</v>
      </c>
      <c r="C11" s="44">
        <f>Enpersonshushåll!I28</f>
        <v>490</v>
      </c>
    </row>
    <row r="13" spans="1:4" x14ac:dyDescent="0.25">
      <c r="B13" s="47">
        <f>SUM(B5:B12)</f>
        <v>3208</v>
      </c>
      <c r="C13" s="47">
        <f>SUM(C5:C12)</f>
        <v>2878</v>
      </c>
      <c r="D13" s="47">
        <f>SUM(B13:C13)</f>
        <v>6086</v>
      </c>
    </row>
    <row r="17" spans="1:3" x14ac:dyDescent="0.25">
      <c r="A17" s="1"/>
      <c r="B17" s="1" t="s">
        <v>35</v>
      </c>
      <c r="C17" s="1" t="s">
        <v>73</v>
      </c>
    </row>
    <row r="18" spans="1:3" x14ac:dyDescent="0.25">
      <c r="A18" s="1">
        <v>1970</v>
      </c>
      <c r="B18" s="8">
        <v>7227</v>
      </c>
      <c r="C18" s="12">
        <v>2.8408744984087448</v>
      </c>
    </row>
    <row r="19" spans="1:3" x14ac:dyDescent="0.25">
      <c r="A19" s="1">
        <v>1980</v>
      </c>
      <c r="B19" s="8">
        <v>9037</v>
      </c>
      <c r="C19" s="12">
        <v>2.4951864556821954</v>
      </c>
    </row>
    <row r="20" spans="1:3" x14ac:dyDescent="0.25">
      <c r="A20" s="1">
        <v>1990</v>
      </c>
      <c r="B20" s="8">
        <v>10335</v>
      </c>
      <c r="C20" s="12">
        <v>2.3599419448476051</v>
      </c>
    </row>
    <row r="21" spans="1:3" x14ac:dyDescent="0.25">
      <c r="A21" s="1">
        <v>2000</v>
      </c>
      <c r="B21" s="8">
        <v>11074</v>
      </c>
      <c r="C21" s="12">
        <v>2.3026006862922159</v>
      </c>
    </row>
    <row r="22" spans="1:3" x14ac:dyDescent="0.25">
      <c r="A22" s="1">
        <v>2014</v>
      </c>
      <c r="B22" s="8">
        <v>13455</v>
      </c>
      <c r="C22" s="12">
        <v>2.1166852471200297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Personer</vt:lpstr>
      <vt:lpstr>Kommuner</vt:lpstr>
      <vt:lpstr>Enpersonshushåll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2025-06-27T11:15:24Z</cp:lastPrinted>
  <dcterms:created xsi:type="dcterms:W3CDTF">2008-01-18T08:23:12Z</dcterms:created>
  <dcterms:modified xsi:type="dcterms:W3CDTF">2025-11-11T13:48:43Z</dcterms:modified>
</cp:coreProperties>
</file>