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C108A01F-CB02-47C8-AC73-BE3C990528EB}" xr6:coauthVersionLast="47" xr6:coauthVersionMax="47" xr10:uidLastSave="{00000000-0000-0000-0000-000000000000}"/>
  <bookViews>
    <workbookView xWindow="-23145" yWindow="720" windowWidth="21600" windowHeight="13365" xr2:uid="{00000000-000D-0000-FFFF-FFFF00000000}"/>
  </bookViews>
  <sheets>
    <sheet name="2021" sheetId="10" r:id="rId1"/>
    <sheet name="2020" sheetId="9" r:id="rId2"/>
    <sheet name="2019" sheetId="8" r:id="rId3"/>
    <sheet name="2018" sheetId="7" r:id="rId4"/>
    <sheet name="2017" sheetId="6" r:id="rId5"/>
    <sheet name="2016" sheetId="5" r:id="rId6"/>
    <sheet name="2015" sheetId="4" r:id="rId7"/>
    <sheet name="2014" sheetId="1" r:id="rId8"/>
    <sheet name="Blad2" sheetId="2" r:id="rId9"/>
    <sheet name="Blad3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0" l="1"/>
  <c r="E45" i="10"/>
  <c r="G44" i="10"/>
  <c r="E44" i="10"/>
  <c r="G43" i="10"/>
  <c r="E43" i="10"/>
  <c r="G42" i="10"/>
  <c r="E42" i="10"/>
  <c r="G41" i="10"/>
  <c r="E41" i="10"/>
  <c r="G40" i="10"/>
  <c r="E40" i="10"/>
  <c r="G39" i="10"/>
  <c r="E39" i="10"/>
  <c r="G38" i="10"/>
  <c r="E38" i="10"/>
  <c r="G37" i="10"/>
  <c r="G33" i="10" s="1"/>
  <c r="E37" i="10"/>
  <c r="G36" i="10"/>
  <c r="E36" i="10"/>
  <c r="G35" i="10"/>
  <c r="E35" i="10"/>
  <c r="G34" i="10"/>
  <c r="E34" i="10"/>
  <c r="E33" i="10" s="1"/>
  <c r="H33" i="10"/>
  <c r="F33" i="10"/>
  <c r="D33" i="10"/>
  <c r="C33" i="10"/>
  <c r="B33" i="10"/>
  <c r="G31" i="10"/>
  <c r="E31" i="10"/>
  <c r="G30" i="10"/>
  <c r="E30" i="10"/>
  <c r="G29" i="10"/>
  <c r="E29" i="10"/>
  <c r="G28" i="10"/>
  <c r="E28" i="10"/>
  <c r="G27" i="10"/>
  <c r="E27" i="10"/>
  <c r="G26" i="10"/>
  <c r="E26" i="10"/>
  <c r="G25" i="10"/>
  <c r="E25" i="10"/>
  <c r="G24" i="10"/>
  <c r="E24" i="10"/>
  <c r="G23" i="10"/>
  <c r="E23" i="10"/>
  <c r="G22" i="10"/>
  <c r="E22" i="10"/>
  <c r="G21" i="10"/>
  <c r="G19" i="10" s="1"/>
  <c r="E21" i="10"/>
  <c r="E19" i="10" s="1"/>
  <c r="G20" i="10"/>
  <c r="E20" i="10"/>
  <c r="H19" i="10"/>
  <c r="F19" i="10"/>
  <c r="D19" i="10"/>
  <c r="C19" i="10"/>
  <c r="B19" i="10"/>
  <c r="H17" i="10"/>
  <c r="G17" i="10"/>
  <c r="F17" i="10"/>
  <c r="E17" i="10"/>
  <c r="D17" i="10"/>
  <c r="B17" i="10"/>
  <c r="H16" i="10"/>
  <c r="G16" i="10" s="1"/>
  <c r="F16" i="10"/>
  <c r="D16" i="10"/>
  <c r="E16" i="10" s="1"/>
  <c r="B16" i="10"/>
  <c r="H15" i="10"/>
  <c r="F15" i="10"/>
  <c r="D15" i="10"/>
  <c r="E15" i="10" s="1"/>
  <c r="B15" i="10"/>
  <c r="G15" i="10" s="1"/>
  <c r="H14" i="10"/>
  <c r="G14" i="10" s="1"/>
  <c r="F14" i="10"/>
  <c r="D14" i="10"/>
  <c r="E14" i="10" s="1"/>
  <c r="B14" i="10"/>
  <c r="H13" i="10"/>
  <c r="G13" i="10"/>
  <c r="F13" i="10"/>
  <c r="E13" i="10"/>
  <c r="D13" i="10"/>
  <c r="B13" i="10"/>
  <c r="H12" i="10"/>
  <c r="G12" i="10" s="1"/>
  <c r="F12" i="10"/>
  <c r="D12" i="10"/>
  <c r="E12" i="10" s="1"/>
  <c r="B12" i="10"/>
  <c r="H11" i="10"/>
  <c r="F11" i="10"/>
  <c r="D11" i="10"/>
  <c r="E11" i="10" s="1"/>
  <c r="B11" i="10"/>
  <c r="G11" i="10" s="1"/>
  <c r="H10" i="10"/>
  <c r="G10" i="10" s="1"/>
  <c r="F10" i="10"/>
  <c r="D10" i="10"/>
  <c r="E10" i="10" s="1"/>
  <c r="B10" i="10"/>
  <c r="H9" i="10"/>
  <c r="G9" i="10"/>
  <c r="F9" i="10"/>
  <c r="D9" i="10"/>
  <c r="E9" i="10" s="1"/>
  <c r="B9" i="10"/>
  <c r="H8" i="10"/>
  <c r="G8" i="10" s="1"/>
  <c r="F8" i="10"/>
  <c r="D8" i="10"/>
  <c r="B8" i="10"/>
  <c r="H7" i="10"/>
  <c r="F7" i="10"/>
  <c r="D7" i="10"/>
  <c r="E7" i="10" s="1"/>
  <c r="C7" i="10"/>
  <c r="B7" i="10"/>
  <c r="G7" i="10" s="1"/>
  <c r="H6" i="10"/>
  <c r="G6" i="10" s="1"/>
  <c r="F6" i="10"/>
  <c r="E6" i="10"/>
  <c r="D6" i="10"/>
  <c r="C6" i="10"/>
  <c r="C5" i="10" s="1"/>
  <c r="B6" i="10"/>
  <c r="B5" i="10" s="1"/>
  <c r="H5" i="10"/>
  <c r="B42" i="6"/>
  <c r="G42" i="6" s="1"/>
  <c r="B41" i="6"/>
  <c r="B40" i="6"/>
  <c r="B39" i="6"/>
  <c r="B38" i="6"/>
  <c r="B37" i="6"/>
  <c r="G37" i="6" s="1"/>
  <c r="B36" i="6"/>
  <c r="G36" i="6" s="1"/>
  <c r="B35" i="6"/>
  <c r="G35" i="6" s="1"/>
  <c r="B34" i="6"/>
  <c r="B33" i="6"/>
  <c r="B32" i="6"/>
  <c r="B20" i="6"/>
  <c r="B21" i="6"/>
  <c r="G21" i="6" s="1"/>
  <c r="B22" i="6"/>
  <c r="B23" i="6"/>
  <c r="B24" i="6"/>
  <c r="G24" i="6" s="1"/>
  <c r="B25" i="6"/>
  <c r="B26" i="6"/>
  <c r="G26" i="6" s="1"/>
  <c r="B27" i="6"/>
  <c r="B28" i="6"/>
  <c r="G28" i="6" s="1"/>
  <c r="B29" i="6"/>
  <c r="B16" i="6" s="1"/>
  <c r="B19" i="6"/>
  <c r="B6" i="6" s="1"/>
  <c r="E42" i="6"/>
  <c r="E41" i="6"/>
  <c r="G41" i="6"/>
  <c r="G40" i="6"/>
  <c r="E40" i="6"/>
  <c r="G39" i="6"/>
  <c r="E39" i="6"/>
  <c r="E38" i="6"/>
  <c r="E37" i="6"/>
  <c r="E36" i="6"/>
  <c r="E35" i="6"/>
  <c r="E34" i="6"/>
  <c r="G33" i="6"/>
  <c r="G32" i="6"/>
  <c r="E32" i="6"/>
  <c r="E29" i="6"/>
  <c r="E28" i="6"/>
  <c r="G27" i="6"/>
  <c r="E27" i="6"/>
  <c r="E26" i="6"/>
  <c r="E25" i="6"/>
  <c r="E24" i="6"/>
  <c r="E23" i="6"/>
  <c r="G23" i="6"/>
  <c r="E22" i="6"/>
  <c r="G20" i="6"/>
  <c r="E19" i="6"/>
  <c r="H16" i="6"/>
  <c r="F16" i="6"/>
  <c r="D16" i="6"/>
  <c r="E16" i="6" s="1"/>
  <c r="H15" i="6"/>
  <c r="F15" i="6"/>
  <c r="D15" i="6"/>
  <c r="E15" i="6" s="1"/>
  <c r="B15" i="6"/>
  <c r="H14" i="6"/>
  <c r="F14" i="6"/>
  <c r="D14" i="6"/>
  <c r="E14" i="6" s="1"/>
  <c r="B14" i="6"/>
  <c r="H13" i="6"/>
  <c r="F13" i="6"/>
  <c r="D13" i="6"/>
  <c r="E13" i="6" s="1"/>
  <c r="B13" i="6"/>
  <c r="H12" i="6"/>
  <c r="F12" i="6"/>
  <c r="D12" i="6"/>
  <c r="E12" i="6" s="1"/>
  <c r="H11" i="6"/>
  <c r="F11" i="6"/>
  <c r="D11" i="6"/>
  <c r="E11" i="6" s="1"/>
  <c r="H10" i="6"/>
  <c r="F10" i="6"/>
  <c r="D10" i="6"/>
  <c r="E10" i="6" s="1"/>
  <c r="H9" i="6"/>
  <c r="F9" i="6"/>
  <c r="D9" i="6"/>
  <c r="E9" i="6" s="1"/>
  <c r="H8" i="6"/>
  <c r="F8" i="6"/>
  <c r="D8" i="6"/>
  <c r="E8" i="6" s="1"/>
  <c r="B8" i="6"/>
  <c r="H7" i="6"/>
  <c r="F7" i="6"/>
  <c r="D7" i="6"/>
  <c r="E7" i="6" s="1"/>
  <c r="B7" i="6"/>
  <c r="H6" i="6"/>
  <c r="F6" i="6"/>
  <c r="D6" i="6"/>
  <c r="C6" i="6"/>
  <c r="C5" i="6" s="1"/>
  <c r="H31" i="6"/>
  <c r="F31" i="6"/>
  <c r="D31" i="6"/>
  <c r="C31" i="6"/>
  <c r="H18" i="6"/>
  <c r="F18" i="6"/>
  <c r="D18" i="6"/>
  <c r="C18" i="6"/>
  <c r="D5" i="10" l="1"/>
  <c r="F5" i="10"/>
  <c r="G5" i="10"/>
  <c r="E8" i="10"/>
  <c r="E5" i="10" s="1"/>
  <c r="B9" i="6"/>
  <c r="B18" i="6"/>
  <c r="G8" i="6"/>
  <c r="G22" i="6"/>
  <c r="E31" i="6"/>
  <c r="E18" i="6"/>
  <c r="B31" i="6"/>
  <c r="B11" i="6"/>
  <c r="G11" i="6" s="1"/>
  <c r="G34" i="6"/>
  <c r="B10" i="6"/>
  <c r="G14" i="6"/>
  <c r="G16" i="6"/>
  <c r="G29" i="6"/>
  <c r="G10" i="6"/>
  <c r="G38" i="6"/>
  <c r="G6" i="6"/>
  <c r="G7" i="6"/>
  <c r="G9" i="6"/>
  <c r="B12" i="6"/>
  <c r="E6" i="6"/>
  <c r="E5" i="6" s="1"/>
  <c r="G13" i="6"/>
  <c r="G19" i="6"/>
  <c r="G25" i="6"/>
  <c r="F5" i="6"/>
  <c r="G15" i="6"/>
  <c r="D5" i="6"/>
  <c r="H5" i="6"/>
  <c r="E17" i="1"/>
  <c r="E16" i="1"/>
  <c r="E15" i="1"/>
  <c r="E14" i="1"/>
  <c r="E13" i="1"/>
  <c r="E12" i="1"/>
  <c r="E11" i="1"/>
  <c r="E10" i="1"/>
  <c r="E9" i="1"/>
  <c r="E8" i="1"/>
  <c r="E7" i="1"/>
  <c r="E6" i="1"/>
  <c r="E45" i="1"/>
  <c r="E44" i="1"/>
  <c r="E43" i="1"/>
  <c r="E42" i="1"/>
  <c r="E41" i="1"/>
  <c r="E40" i="1"/>
  <c r="E39" i="1"/>
  <c r="E38" i="1"/>
  <c r="E37" i="1"/>
  <c r="E36" i="1"/>
  <c r="E35" i="1"/>
  <c r="E34" i="1"/>
  <c r="E25" i="1"/>
  <c r="E26" i="1"/>
  <c r="E27" i="1"/>
  <c r="E28" i="1"/>
  <c r="E29" i="1"/>
  <c r="E30" i="1"/>
  <c r="E31" i="1"/>
  <c r="E21" i="1"/>
  <c r="E22" i="1"/>
  <c r="E23" i="1"/>
  <c r="E24" i="1"/>
  <c r="E20" i="1"/>
  <c r="E19" i="4"/>
  <c r="E42" i="4"/>
  <c r="E41" i="4"/>
  <c r="E40" i="4"/>
  <c r="E39" i="4"/>
  <c r="E38" i="4"/>
  <c r="E37" i="4"/>
  <c r="E36" i="4"/>
  <c r="E35" i="4"/>
  <c r="E34" i="4"/>
  <c r="E33" i="4"/>
  <c r="E32" i="4"/>
  <c r="E27" i="4"/>
  <c r="E28" i="4"/>
  <c r="E29" i="4"/>
  <c r="E24" i="4"/>
  <c r="E25" i="4"/>
  <c r="E26" i="4"/>
  <c r="E20" i="4"/>
  <c r="E21" i="4"/>
  <c r="E22" i="4"/>
  <c r="E23" i="4"/>
  <c r="E19" i="5"/>
  <c r="G31" i="6" l="1"/>
  <c r="B5" i="6"/>
  <c r="G18" i="6"/>
  <c r="G12" i="6"/>
  <c r="G5" i="6" s="1"/>
  <c r="E42" i="5"/>
  <c r="E33" i="5"/>
  <c r="E34" i="5"/>
  <c r="E35" i="5"/>
  <c r="E36" i="5"/>
  <c r="E37" i="5"/>
  <c r="E38" i="5"/>
  <c r="E39" i="5"/>
  <c r="E40" i="5"/>
  <c r="E41" i="5"/>
  <c r="E32" i="5"/>
  <c r="E20" i="5"/>
  <c r="E18" i="5" s="1"/>
  <c r="E21" i="5"/>
  <c r="E22" i="5"/>
  <c r="E23" i="5"/>
  <c r="E24" i="5"/>
  <c r="E25" i="5"/>
  <c r="E26" i="5"/>
  <c r="E27" i="5"/>
  <c r="E28" i="5"/>
  <c r="E29" i="5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7" i="5"/>
  <c r="E7" i="5" s="1"/>
  <c r="D8" i="5"/>
  <c r="E8" i="5" s="1"/>
  <c r="D9" i="5"/>
  <c r="E9" i="5" s="1"/>
  <c r="D10" i="5"/>
  <c r="E10" i="5" s="1"/>
  <c r="D6" i="5"/>
  <c r="E6" i="5" s="1"/>
  <c r="D6" i="4"/>
  <c r="E6" i="4" s="1"/>
  <c r="D31" i="5"/>
  <c r="C5" i="5" l="1"/>
  <c r="B16" i="5" l="1"/>
  <c r="B15" i="5"/>
  <c r="B14" i="5"/>
  <c r="B13" i="5"/>
  <c r="B12" i="5"/>
  <c r="B11" i="5"/>
  <c r="B10" i="5"/>
  <c r="B9" i="5"/>
  <c r="B8" i="5"/>
  <c r="B7" i="5"/>
  <c r="B6" i="5"/>
  <c r="H6" i="4"/>
  <c r="D15" i="4"/>
  <c r="E15" i="4" s="1"/>
  <c r="D16" i="4"/>
  <c r="E16" i="4" s="1"/>
  <c r="D11" i="4"/>
  <c r="E11" i="4" s="1"/>
  <c r="D12" i="4"/>
  <c r="E12" i="4" s="1"/>
  <c r="D13" i="4"/>
  <c r="E13" i="4" s="1"/>
  <c r="D14" i="4"/>
  <c r="E14" i="4" s="1"/>
  <c r="D7" i="4"/>
  <c r="E7" i="4" s="1"/>
  <c r="D8" i="4"/>
  <c r="E8" i="4" s="1"/>
  <c r="D9" i="4"/>
  <c r="E9" i="4" s="1"/>
  <c r="D10" i="4"/>
  <c r="E10" i="4" s="1"/>
  <c r="G42" i="5"/>
  <c r="G41" i="5"/>
  <c r="G40" i="5"/>
  <c r="G39" i="5"/>
  <c r="G38" i="5"/>
  <c r="G37" i="5"/>
  <c r="G36" i="5"/>
  <c r="G35" i="5"/>
  <c r="G34" i="5"/>
  <c r="G33" i="5"/>
  <c r="G32" i="5"/>
  <c r="H31" i="5"/>
  <c r="F31" i="5"/>
  <c r="C31" i="5"/>
  <c r="B31" i="5"/>
  <c r="G29" i="5"/>
  <c r="G28" i="5"/>
  <c r="G27" i="5"/>
  <c r="G26" i="5"/>
  <c r="G25" i="5"/>
  <c r="G24" i="5"/>
  <c r="G23" i="5"/>
  <c r="G22" i="5"/>
  <c r="G21" i="5"/>
  <c r="G20" i="5"/>
  <c r="H18" i="5"/>
  <c r="F18" i="5"/>
  <c r="D18" i="5"/>
  <c r="C18" i="5"/>
  <c r="B18" i="5"/>
  <c r="H16" i="5"/>
  <c r="H15" i="5"/>
  <c r="H14" i="5"/>
  <c r="H13" i="5"/>
  <c r="H12" i="5"/>
  <c r="H11" i="5"/>
  <c r="H10" i="5"/>
  <c r="H9" i="5"/>
  <c r="H8" i="5"/>
  <c r="H7" i="5"/>
  <c r="H6" i="5"/>
  <c r="F5" i="5"/>
  <c r="G10" i="5" l="1"/>
  <c r="G11" i="5"/>
  <c r="G12" i="5"/>
  <c r="G14" i="5"/>
  <c r="E31" i="5"/>
  <c r="E5" i="5"/>
  <c r="D5" i="5"/>
  <c r="G6" i="5"/>
  <c r="G18" i="5"/>
  <c r="G31" i="5"/>
  <c r="B5" i="5"/>
  <c r="G9" i="5"/>
  <c r="G8" i="5"/>
  <c r="G15" i="5"/>
  <c r="G7" i="5"/>
  <c r="G16" i="5"/>
  <c r="G13" i="5"/>
  <c r="H5" i="5"/>
  <c r="H16" i="4"/>
  <c r="H15" i="4"/>
  <c r="H14" i="4"/>
  <c r="H13" i="4"/>
  <c r="H12" i="4"/>
  <c r="H11" i="4"/>
  <c r="H10" i="4"/>
  <c r="H9" i="4"/>
  <c r="H8" i="4"/>
  <c r="H7" i="4"/>
  <c r="G6" i="4"/>
  <c r="H31" i="4"/>
  <c r="H18" i="4"/>
  <c r="F5" i="4"/>
  <c r="F18" i="4"/>
  <c r="F31" i="4"/>
  <c r="G5" i="5" l="1"/>
  <c r="H5" i="4"/>
  <c r="G42" i="4" l="1"/>
  <c r="G41" i="4"/>
  <c r="G40" i="4"/>
  <c r="G39" i="4"/>
  <c r="G38" i="4"/>
  <c r="G37" i="4"/>
  <c r="G36" i="4"/>
  <c r="G35" i="4"/>
  <c r="G34" i="4"/>
  <c r="G33" i="4"/>
  <c r="G32" i="4"/>
  <c r="D31" i="4"/>
  <c r="C31" i="4"/>
  <c r="B31" i="4"/>
  <c r="G29" i="4"/>
  <c r="G28" i="4"/>
  <c r="G27" i="4"/>
  <c r="G26" i="4"/>
  <c r="G25" i="4"/>
  <c r="G24" i="4"/>
  <c r="G23" i="4"/>
  <c r="G22" i="4"/>
  <c r="G21" i="4"/>
  <c r="G20" i="4"/>
  <c r="G19" i="4"/>
  <c r="D18" i="4"/>
  <c r="C18" i="4"/>
  <c r="B18" i="4"/>
  <c r="G16" i="4"/>
  <c r="G15" i="4"/>
  <c r="G14" i="4"/>
  <c r="G13" i="4"/>
  <c r="G12" i="4"/>
  <c r="G11" i="4"/>
  <c r="G10" i="4"/>
  <c r="G9" i="4"/>
  <c r="G8" i="4"/>
  <c r="G7" i="4"/>
  <c r="D5" i="4"/>
  <c r="C5" i="4"/>
  <c r="B5" i="4"/>
  <c r="G45" i="1"/>
  <c r="G31" i="1"/>
  <c r="G17" i="1"/>
  <c r="G6" i="1"/>
  <c r="E5" i="1"/>
  <c r="E33" i="1"/>
  <c r="E19" i="1"/>
  <c r="C5" i="1"/>
  <c r="G44" i="1"/>
  <c r="G43" i="1"/>
  <c r="G42" i="1"/>
  <c r="G41" i="1"/>
  <c r="G40" i="1"/>
  <c r="G39" i="1"/>
  <c r="G38" i="1"/>
  <c r="G37" i="1"/>
  <c r="G36" i="1"/>
  <c r="G35" i="1"/>
  <c r="G34" i="1"/>
  <c r="G30" i="1"/>
  <c r="G29" i="1"/>
  <c r="G28" i="1"/>
  <c r="G27" i="1"/>
  <c r="G26" i="1"/>
  <c r="G25" i="1"/>
  <c r="G24" i="1"/>
  <c r="G23" i="1"/>
  <c r="G22" i="1"/>
  <c r="G21" i="1"/>
  <c r="G20" i="1"/>
  <c r="G7" i="1"/>
  <c r="G8" i="1"/>
  <c r="G9" i="1"/>
  <c r="G10" i="1"/>
  <c r="G11" i="1"/>
  <c r="G12" i="1"/>
  <c r="G13" i="1"/>
  <c r="G14" i="1"/>
  <c r="G15" i="1"/>
  <c r="G16" i="1"/>
  <c r="B33" i="1"/>
  <c r="B19" i="1"/>
  <c r="B5" i="1"/>
  <c r="D33" i="1"/>
  <c r="F33" i="1"/>
  <c r="H33" i="1"/>
  <c r="C33" i="1"/>
  <c r="D19" i="1"/>
  <c r="F19" i="1"/>
  <c r="H19" i="1"/>
  <c r="C19" i="1"/>
  <c r="D5" i="1"/>
  <c r="F5" i="1"/>
  <c r="H5" i="1"/>
  <c r="G19" i="1" l="1"/>
  <c r="G5" i="1"/>
  <c r="G33" i="1"/>
  <c r="G5" i="4"/>
  <c r="G31" i="4"/>
  <c r="G18" i="4"/>
  <c r="E5" i="4"/>
  <c r="E18" i="4"/>
  <c r="E31" i="4"/>
</calcChain>
</file>

<file path=xl/sharedStrings.xml><?xml version="1.0" encoding="utf-8"?>
<sst xmlns="http://schemas.openxmlformats.org/spreadsheetml/2006/main" count="832" uniqueCount="63">
  <si>
    <t>1991-2000</t>
  </si>
  <si>
    <t>1981-1990</t>
  </si>
  <si>
    <t>1971-1980</t>
  </si>
  <si>
    <t>1961-1970</t>
  </si>
  <si>
    <t>1951-1960</t>
  </si>
  <si>
    <t>1941-1950</t>
  </si>
  <si>
    <t>1931-1940</t>
  </si>
  <si>
    <t>1921-1930</t>
  </si>
  <si>
    <t>1911-1920</t>
  </si>
  <si>
    <t>-</t>
  </si>
  <si>
    <t>2001-2010</t>
  </si>
  <si>
    <t>2011-2014</t>
  </si>
  <si>
    <t>2011-2015</t>
  </si>
  <si>
    <t>2011-2016</t>
  </si>
  <si>
    <t>Statistics Åland</t>
  </si>
  <si>
    <t>Impact of population changes on population by birth year and sex 2014</t>
  </si>
  <si>
    <t>Birth year</t>
  </si>
  <si>
    <t>Population</t>
  </si>
  <si>
    <t>Births</t>
  </si>
  <si>
    <t>Deaths</t>
  </si>
  <si>
    <t>Excess</t>
  </si>
  <si>
    <t>Net im-</t>
  </si>
  <si>
    <t>Total</t>
  </si>
  <si>
    <t>Sex</t>
  </si>
  <si>
    <t>of births</t>
  </si>
  <si>
    <t>migration</t>
  </si>
  <si>
    <t>change</t>
  </si>
  <si>
    <t>Females</t>
  </si>
  <si>
    <t>Males</t>
  </si>
  <si>
    <t>Source: Statistics Åland, Central Population Register</t>
  </si>
  <si>
    <t>Updated 9.3.2016</t>
  </si>
  <si>
    <t>Updated 27.11.2017</t>
  </si>
  <si>
    <t xml:space="preserve">         -1910</t>
  </si>
  <si>
    <t xml:space="preserve">       -1910</t>
  </si>
  <si>
    <t>Impact of population changes on population by birth year and sex 2015</t>
  </si>
  <si>
    <t>Impact of population changes on population by birth year and sex 2016</t>
  </si>
  <si>
    <t>For earlier years, please see previous sheets</t>
  </si>
  <si>
    <t>Impact of population changes on population by birth year and sex 2017</t>
  </si>
  <si>
    <t>2011-2017</t>
  </si>
  <si>
    <t>Updated 14.11.2018</t>
  </si>
  <si>
    <t>Totalt</t>
  </si>
  <si>
    <t>2011-2018</t>
  </si>
  <si>
    <t>Kvinnor</t>
  </si>
  <si>
    <t>Män</t>
  </si>
  <si>
    <t>Updated 21.10.2019</t>
  </si>
  <si>
    <t>Impact of population changes on population by birth year and sex 2018</t>
  </si>
  <si>
    <t>Impact of population changes on population by birth year and sex 2019</t>
  </si>
  <si>
    <t>31.12.2019</t>
  </si>
  <si>
    <t>31.12.2020</t>
  </si>
  <si>
    <t>31.12.2018</t>
  </si>
  <si>
    <t>2011-2019</t>
  </si>
  <si>
    <t>Impact of population changes on population by birth year and sex 2020</t>
  </si>
  <si>
    <t>2011-2020</t>
  </si>
  <si>
    <t>Updated 3.11.2021</t>
  </si>
  <si>
    <r>
      <t>change</t>
    </r>
    <r>
      <rPr>
        <vertAlign val="superscript"/>
        <sz val="9"/>
        <rFont val="Calibri"/>
        <family val="2"/>
        <scheme val="minor"/>
      </rPr>
      <t xml:space="preserve"> 1)</t>
    </r>
  </si>
  <si>
    <t>1) Incl. corrections</t>
  </si>
  <si>
    <t>2021-</t>
  </si>
  <si>
    <t>Source: Statistics Åland, Digital and Population Data Services Agency</t>
  </si>
  <si>
    <t>Updated 27.10.2022</t>
  </si>
  <si>
    <t>31.12.2021</t>
  </si>
  <si>
    <t>Impact of population changes on population by birth year and sex 2021</t>
  </si>
  <si>
    <t>Women</t>
  </si>
  <si>
    <t>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</si>
</sst>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1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0" fillId="0" borderId="0" xfId="0" applyFont="1"/>
    <xf numFmtId="0" fontId="1" fillId="0" borderId="0" xfId="0" applyFont="1" applyAlignment="1">
      <alignment horizontal="left"/>
    </xf>
    <xf numFmtId="3" fontId="1" fillId="0" borderId="0" xfId="0" quotePrefix="1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3" xfId="0" quotePrefix="1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/>
    <xf numFmtId="3" fontId="4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1" fillId="0" borderId="0" xfId="0" quotePrefix="1" applyNumberFormat="1" applyFont="1" applyFill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 applyAlignment="1">
      <alignment horizontal="right"/>
    </xf>
    <xf numFmtId="3" fontId="1" fillId="0" borderId="4" xfId="0" quotePrefix="1" applyNumberFormat="1" applyFont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0" fontId="1" fillId="0" borderId="0" xfId="0" quotePrefix="1" applyFont="1"/>
    <xf numFmtId="0" fontId="2" fillId="2" borderId="0" xfId="0" applyFont="1" applyFill="1"/>
    <xf numFmtId="3" fontId="1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E7A0-DC96-4C00-A3BD-D2235CD1F6C4}">
  <dimension ref="A1:L108"/>
  <sheetViews>
    <sheetView showGridLines="0" tabSelected="1" workbookViewId="0"/>
  </sheetViews>
  <sheetFormatPr defaultRowHeight="12.75" customHeight="1" x14ac:dyDescent="0.2"/>
  <cols>
    <col min="1" max="1" width="9.140625" style="2" customWidth="1"/>
    <col min="2" max="6" width="10.140625" style="2" customWidth="1"/>
    <col min="7" max="7" width="10.140625" style="26" customWidth="1"/>
    <col min="8" max="8" width="10.140625" style="2" customWidth="1"/>
    <col min="9" max="16384" width="9.140625" style="2"/>
  </cols>
  <sheetData>
    <row r="1" spans="1:12" ht="12.75" customHeight="1" x14ac:dyDescent="0.2">
      <c r="A1" s="1" t="s">
        <v>14</v>
      </c>
      <c r="I1" s="36" t="s">
        <v>36</v>
      </c>
      <c r="J1" s="36"/>
      <c r="K1" s="36"/>
      <c r="L1" s="36"/>
    </row>
    <row r="2" spans="1:12" ht="28.5" customHeight="1" thickBot="1" x14ac:dyDescent="0.25">
      <c r="A2" s="3" t="s">
        <v>60</v>
      </c>
    </row>
    <row r="3" spans="1:12" ht="12" customHeight="1" x14ac:dyDescent="0.2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17</v>
      </c>
    </row>
    <row r="4" spans="1:12" ht="12" customHeight="1" x14ac:dyDescent="0.2">
      <c r="A4" s="6" t="s">
        <v>23</v>
      </c>
      <c r="B4" s="7" t="s">
        <v>48</v>
      </c>
      <c r="C4" s="8"/>
      <c r="D4" s="8"/>
      <c r="E4" s="8" t="s">
        <v>24</v>
      </c>
      <c r="F4" s="8" t="s">
        <v>25</v>
      </c>
      <c r="G4" s="8" t="s">
        <v>54</v>
      </c>
      <c r="H4" s="7" t="s">
        <v>59</v>
      </c>
    </row>
    <row r="5" spans="1:12" ht="17.25" customHeight="1" x14ac:dyDescent="0.2">
      <c r="A5" s="9" t="s">
        <v>22</v>
      </c>
      <c r="B5" s="10">
        <f>SUM(B6:B17)</f>
        <v>30129</v>
      </c>
      <c r="C5" s="10">
        <f t="shared" ref="C5:H5" si="0">SUM(C6:C17)</f>
        <v>293</v>
      </c>
      <c r="D5" s="10">
        <f t="shared" si="0"/>
        <v>263</v>
      </c>
      <c r="E5" s="10">
        <f t="shared" si="0"/>
        <v>30</v>
      </c>
      <c r="F5" s="10">
        <f t="shared" si="0"/>
        <v>186</v>
      </c>
      <c r="G5" s="10">
        <f t="shared" si="0"/>
        <v>215</v>
      </c>
      <c r="H5" s="10">
        <f t="shared" si="0"/>
        <v>30344</v>
      </c>
      <c r="J5" s="26"/>
      <c r="K5" s="26"/>
    </row>
    <row r="6" spans="1:12" ht="12" customHeight="1" x14ac:dyDescent="0.2">
      <c r="A6" s="1" t="s">
        <v>56</v>
      </c>
      <c r="B6" s="14" t="str">
        <f>IF(SUM(B20,B34)=0,"-",(SUM(B20,B34)))</f>
        <v>-</v>
      </c>
      <c r="C6" s="13">
        <f>IF(SUM(C20,C34)=0,"-",SUM(C20,C34))</f>
        <v>293</v>
      </c>
      <c r="D6" s="13" t="str">
        <f>IF(SUM(D20,D34)=0,"-",SUM(D20,D34))</f>
        <v>-</v>
      </c>
      <c r="E6" s="14">
        <f>IF(D6="-",C6,(SUM(C6)-SUM(D6)))</f>
        <v>293</v>
      </c>
      <c r="F6" s="13">
        <f t="shared" ref="F6:F17" si="1">IF(SUM(F20,F34)=0,"-",SUM(F20,F34))</f>
        <v>4</v>
      </c>
      <c r="G6" s="14">
        <f>IF(SUM(H6-SUM(B6))=0,"-",SUM(H6-SUM(B6)))</f>
        <v>297</v>
      </c>
      <c r="H6" s="14">
        <f t="shared" ref="H6:H17" si="2">SUM(H20,H34)</f>
        <v>297</v>
      </c>
      <c r="J6" s="24"/>
    </row>
    <row r="7" spans="1:12" ht="12" customHeight="1" x14ac:dyDescent="0.2">
      <c r="A7" s="12" t="s">
        <v>52</v>
      </c>
      <c r="B7" s="14">
        <f t="shared" ref="B7:B17" si="3">SUM(B21,B35)</f>
        <v>3228</v>
      </c>
      <c r="C7" s="13" t="str">
        <f>IF(SUM(C21,C35)=0,"-",SUM(C21,C35))</f>
        <v>-</v>
      </c>
      <c r="D7" s="13" t="str">
        <f>IF(SUM(D21,D35)=0,"-",SUM(D21,D35))</f>
        <v>-</v>
      </c>
      <c r="E7" s="14" t="str">
        <f>IF(D7="-",C7,(SUM(C7)-SUM(D7)))</f>
        <v>-</v>
      </c>
      <c r="F7" s="13">
        <f t="shared" si="1"/>
        <v>56</v>
      </c>
      <c r="G7" s="14">
        <f>IF(SUM(H7-B7)=0,"-",SUM(H7-B7))</f>
        <v>53</v>
      </c>
      <c r="H7" s="14">
        <f t="shared" si="2"/>
        <v>3281</v>
      </c>
      <c r="J7" s="24"/>
    </row>
    <row r="8" spans="1:12" ht="12" customHeight="1" x14ac:dyDescent="0.2">
      <c r="A8" s="1" t="s">
        <v>10</v>
      </c>
      <c r="B8" s="14">
        <f t="shared" si="3"/>
        <v>3289</v>
      </c>
      <c r="C8" s="14" t="s">
        <v>9</v>
      </c>
      <c r="D8" s="13" t="str">
        <f t="shared" ref="D8:D17" si="4">IF(SUM(D22,D36)=0,"-",SUM(D22,D36))</f>
        <v>-</v>
      </c>
      <c r="E8" s="14" t="str">
        <f>IF(D8="-",C8,(SUM(C8)-SUM(D8)))</f>
        <v>-</v>
      </c>
      <c r="F8" s="13">
        <f t="shared" si="1"/>
        <v>-50</v>
      </c>
      <c r="G8" s="14">
        <f t="shared" ref="G8:G17" si="5">IF(SUM(H8-B8)=0,"-",SUM(H8-B8))</f>
        <v>-49</v>
      </c>
      <c r="H8" s="14">
        <f t="shared" si="2"/>
        <v>3240</v>
      </c>
      <c r="J8" s="24"/>
    </row>
    <row r="9" spans="1:12" ht="12" customHeight="1" x14ac:dyDescent="0.2">
      <c r="A9" s="1" t="s">
        <v>0</v>
      </c>
      <c r="B9" s="14">
        <f t="shared" si="3"/>
        <v>2902</v>
      </c>
      <c r="C9" s="14" t="s">
        <v>9</v>
      </c>
      <c r="D9" s="13">
        <f t="shared" si="4"/>
        <v>2</v>
      </c>
      <c r="E9" s="14">
        <f t="shared" ref="E9:E17" si="6">IF(D9="-",C9,(SUM(C9)-SUM(D9)))</f>
        <v>-2</v>
      </c>
      <c r="F9" s="13">
        <f t="shared" si="1"/>
        <v>8</v>
      </c>
      <c r="G9" s="14">
        <f t="shared" si="5"/>
        <v>4</v>
      </c>
      <c r="H9" s="14">
        <f t="shared" si="2"/>
        <v>2906</v>
      </c>
      <c r="J9" s="24"/>
    </row>
    <row r="10" spans="1:12" ht="12" customHeight="1" x14ac:dyDescent="0.2">
      <c r="A10" s="1" t="s">
        <v>1</v>
      </c>
      <c r="B10" s="14">
        <f t="shared" si="3"/>
        <v>3848</v>
      </c>
      <c r="C10" s="14" t="s">
        <v>9</v>
      </c>
      <c r="D10" s="13" t="str">
        <f t="shared" si="4"/>
        <v>-</v>
      </c>
      <c r="E10" s="14" t="str">
        <f t="shared" si="6"/>
        <v>-</v>
      </c>
      <c r="F10" s="13">
        <f t="shared" si="1"/>
        <v>64</v>
      </c>
      <c r="G10" s="14">
        <f t="shared" si="5"/>
        <v>64</v>
      </c>
      <c r="H10" s="14">
        <f t="shared" si="2"/>
        <v>3912</v>
      </c>
      <c r="J10" s="24"/>
    </row>
    <row r="11" spans="1:12" ht="17.25" customHeight="1" x14ac:dyDescent="0.2">
      <c r="A11" s="1" t="s">
        <v>2</v>
      </c>
      <c r="B11" s="14">
        <f t="shared" si="3"/>
        <v>3853</v>
      </c>
      <c r="C11" s="14" t="s">
        <v>9</v>
      </c>
      <c r="D11" s="13">
        <f t="shared" si="4"/>
        <v>3</v>
      </c>
      <c r="E11" s="14">
        <f t="shared" si="6"/>
        <v>-3</v>
      </c>
      <c r="F11" s="13">
        <f t="shared" si="1"/>
        <v>29</v>
      </c>
      <c r="G11" s="14">
        <f t="shared" si="5"/>
        <v>27</v>
      </c>
      <c r="H11" s="14">
        <f t="shared" si="2"/>
        <v>3880</v>
      </c>
      <c r="J11" s="24"/>
    </row>
    <row r="12" spans="1:12" ht="12" customHeight="1" x14ac:dyDescent="0.2">
      <c r="A12" s="1" t="s">
        <v>3</v>
      </c>
      <c r="B12" s="14">
        <f t="shared" si="3"/>
        <v>4158</v>
      </c>
      <c r="C12" s="14" t="s">
        <v>9</v>
      </c>
      <c r="D12" s="13">
        <f t="shared" si="4"/>
        <v>12</v>
      </c>
      <c r="E12" s="14">
        <f t="shared" si="6"/>
        <v>-12</v>
      </c>
      <c r="F12" s="13">
        <f t="shared" si="1"/>
        <v>22</v>
      </c>
      <c r="G12" s="14">
        <f t="shared" si="5"/>
        <v>11</v>
      </c>
      <c r="H12" s="14">
        <f t="shared" si="2"/>
        <v>4169</v>
      </c>
      <c r="J12" s="24"/>
    </row>
    <row r="13" spans="1:12" ht="12" customHeight="1" x14ac:dyDescent="0.2">
      <c r="A13" s="1" t="s">
        <v>4</v>
      </c>
      <c r="B13" s="14">
        <f t="shared" si="3"/>
        <v>3896</v>
      </c>
      <c r="C13" s="14" t="s">
        <v>9</v>
      </c>
      <c r="D13" s="13">
        <f t="shared" si="4"/>
        <v>36</v>
      </c>
      <c r="E13" s="14">
        <f t="shared" si="6"/>
        <v>-36</v>
      </c>
      <c r="F13" s="13">
        <f t="shared" si="1"/>
        <v>38</v>
      </c>
      <c r="G13" s="14">
        <f t="shared" si="5"/>
        <v>5</v>
      </c>
      <c r="H13" s="14">
        <f t="shared" si="2"/>
        <v>3901</v>
      </c>
      <c r="J13" s="24"/>
    </row>
    <row r="14" spans="1:12" ht="12" customHeight="1" x14ac:dyDescent="0.2">
      <c r="A14" s="1" t="s">
        <v>5</v>
      </c>
      <c r="B14" s="14">
        <f t="shared" si="3"/>
        <v>3243</v>
      </c>
      <c r="C14" s="14" t="s">
        <v>9</v>
      </c>
      <c r="D14" s="13">
        <f t="shared" si="4"/>
        <v>66</v>
      </c>
      <c r="E14" s="14">
        <f t="shared" si="6"/>
        <v>-66</v>
      </c>
      <c r="F14" s="13">
        <f t="shared" si="1"/>
        <v>10</v>
      </c>
      <c r="G14" s="14">
        <f t="shared" si="5"/>
        <v>-56</v>
      </c>
      <c r="H14" s="14">
        <f t="shared" si="2"/>
        <v>3187</v>
      </c>
      <c r="J14" s="24"/>
    </row>
    <row r="15" spans="1:12" ht="12" customHeight="1" x14ac:dyDescent="0.2">
      <c r="A15" s="1" t="s">
        <v>6</v>
      </c>
      <c r="B15" s="14">
        <f t="shared" si="3"/>
        <v>1394</v>
      </c>
      <c r="C15" s="14" t="s">
        <v>9</v>
      </c>
      <c r="D15" s="13">
        <f t="shared" si="4"/>
        <v>72</v>
      </c>
      <c r="E15" s="14">
        <f t="shared" si="6"/>
        <v>-72</v>
      </c>
      <c r="F15" s="13">
        <f t="shared" si="1"/>
        <v>4</v>
      </c>
      <c r="G15" s="14">
        <f t="shared" si="5"/>
        <v>-68</v>
      </c>
      <c r="H15" s="14">
        <f t="shared" si="2"/>
        <v>1326</v>
      </c>
      <c r="J15" s="24"/>
    </row>
    <row r="16" spans="1:12" ht="17.25" customHeight="1" x14ac:dyDescent="0.2">
      <c r="A16" s="1" t="s">
        <v>7</v>
      </c>
      <c r="B16" s="14">
        <f t="shared" si="3"/>
        <v>311</v>
      </c>
      <c r="C16" s="14" t="s">
        <v>9</v>
      </c>
      <c r="D16" s="13">
        <f t="shared" si="4"/>
        <v>67</v>
      </c>
      <c r="E16" s="14">
        <f t="shared" si="6"/>
        <v>-67</v>
      </c>
      <c r="F16" s="13">
        <f t="shared" si="1"/>
        <v>1</v>
      </c>
      <c r="G16" s="14">
        <f t="shared" si="5"/>
        <v>-68</v>
      </c>
      <c r="H16" s="14">
        <f t="shared" si="2"/>
        <v>243</v>
      </c>
      <c r="J16" s="24"/>
    </row>
    <row r="17" spans="1:10" ht="12" customHeight="1" x14ac:dyDescent="0.2">
      <c r="A17" s="1" t="s">
        <v>8</v>
      </c>
      <c r="B17" s="14">
        <f t="shared" si="3"/>
        <v>7</v>
      </c>
      <c r="C17" s="14" t="s">
        <v>9</v>
      </c>
      <c r="D17" s="13">
        <f t="shared" si="4"/>
        <v>5</v>
      </c>
      <c r="E17" s="14">
        <f t="shared" si="6"/>
        <v>-5</v>
      </c>
      <c r="F17" s="13" t="str">
        <f t="shared" si="1"/>
        <v>-</v>
      </c>
      <c r="G17" s="14">
        <f t="shared" si="5"/>
        <v>-5</v>
      </c>
      <c r="H17" s="14">
        <f t="shared" si="2"/>
        <v>2</v>
      </c>
      <c r="J17" s="24"/>
    </row>
    <row r="18" spans="1:10" ht="17.25" customHeight="1" x14ac:dyDescent="0.2">
      <c r="A18" s="9" t="s">
        <v>61</v>
      </c>
      <c r="B18" s="14"/>
      <c r="C18" s="14"/>
      <c r="D18" s="14"/>
      <c r="E18" s="14"/>
      <c r="F18" s="10"/>
      <c r="G18" s="14"/>
      <c r="H18" s="14"/>
      <c r="J18" s="24"/>
    </row>
    <row r="19" spans="1:10" ht="12" customHeight="1" x14ac:dyDescent="0.2">
      <c r="A19" s="9" t="s">
        <v>22</v>
      </c>
      <c r="B19" s="10">
        <f>SUM(B20:B31)</f>
        <v>15140</v>
      </c>
      <c r="C19" s="10">
        <f t="shared" ref="C19:H19" si="7">SUM(C20:C31)</f>
        <v>154</v>
      </c>
      <c r="D19" s="10">
        <f t="shared" si="7"/>
        <v>133</v>
      </c>
      <c r="E19" s="10">
        <f t="shared" si="7"/>
        <v>21</v>
      </c>
      <c r="F19" s="10">
        <f t="shared" si="7"/>
        <v>94</v>
      </c>
      <c r="G19" s="10">
        <f t="shared" si="7"/>
        <v>116</v>
      </c>
      <c r="H19" s="10">
        <f t="shared" si="7"/>
        <v>15256</v>
      </c>
      <c r="J19" s="24"/>
    </row>
    <row r="20" spans="1:10" ht="12" customHeight="1" x14ac:dyDescent="0.2">
      <c r="A20" s="1" t="s">
        <v>56</v>
      </c>
      <c r="B20" s="13" t="s">
        <v>9</v>
      </c>
      <c r="C20" s="13">
        <v>154</v>
      </c>
      <c r="D20" s="14" t="s">
        <v>9</v>
      </c>
      <c r="E20" s="14">
        <f>IF(D20="-",C20,(SUM(C20)-SUM(D20)))</f>
        <v>154</v>
      </c>
      <c r="F20" s="14">
        <v>2</v>
      </c>
      <c r="G20" s="14">
        <f>IF(SUM(H20-SUM(B20))=0,"-",SUM(H20-SUM(B20)))</f>
        <v>156</v>
      </c>
      <c r="H20" s="14">
        <v>156</v>
      </c>
      <c r="J20" s="24"/>
    </row>
    <row r="21" spans="1:10" ht="12" customHeight="1" x14ac:dyDescent="0.2">
      <c r="A21" s="12" t="s">
        <v>52</v>
      </c>
      <c r="B21" s="14">
        <v>1584</v>
      </c>
      <c r="C21" s="13" t="s">
        <v>9</v>
      </c>
      <c r="D21" s="14" t="s">
        <v>9</v>
      </c>
      <c r="E21" s="14" t="str">
        <f>IF(D21="-",C21,(SUM(C21)-SUM(D21)))</f>
        <v>-</v>
      </c>
      <c r="F21" s="14">
        <v>27</v>
      </c>
      <c r="G21" s="14">
        <f t="shared" ref="G21:G31" si="8">IF(SUM(H21-B21)=0,"-",SUM(H21-B21))</f>
        <v>27</v>
      </c>
      <c r="H21" s="14">
        <v>1611</v>
      </c>
      <c r="J21" s="24"/>
    </row>
    <row r="22" spans="1:10" ht="12" customHeight="1" x14ac:dyDescent="0.2">
      <c r="A22" s="1" t="s">
        <v>10</v>
      </c>
      <c r="B22" s="14">
        <v>1591</v>
      </c>
      <c r="C22" s="14" t="s">
        <v>9</v>
      </c>
      <c r="D22" s="14" t="s">
        <v>9</v>
      </c>
      <c r="E22" s="14" t="str">
        <f t="shared" ref="E22:E31" si="9">IF(D22="-",C22,(SUM(C22)-SUM(D22)))</f>
        <v>-</v>
      </c>
      <c r="F22" s="14">
        <v>-38</v>
      </c>
      <c r="G22" s="14">
        <f t="shared" si="8"/>
        <v>-37</v>
      </c>
      <c r="H22" s="14">
        <v>1554</v>
      </c>
      <c r="J22" s="24"/>
    </row>
    <row r="23" spans="1:10" ht="12" customHeight="1" x14ac:dyDescent="0.2">
      <c r="A23" s="1" t="s">
        <v>0</v>
      </c>
      <c r="B23" s="14">
        <v>1344</v>
      </c>
      <c r="C23" s="14" t="s">
        <v>9</v>
      </c>
      <c r="D23" s="14" t="s">
        <v>9</v>
      </c>
      <c r="E23" s="14" t="str">
        <f t="shared" si="9"/>
        <v>-</v>
      </c>
      <c r="F23" s="14">
        <v>15</v>
      </c>
      <c r="G23" s="14">
        <f t="shared" si="8"/>
        <v>14</v>
      </c>
      <c r="H23" s="14">
        <v>1358</v>
      </c>
      <c r="J23" s="24"/>
    </row>
    <row r="24" spans="1:10" ht="12.75" customHeight="1" x14ac:dyDescent="0.2">
      <c r="A24" s="1" t="s">
        <v>1</v>
      </c>
      <c r="B24" s="14">
        <v>1888</v>
      </c>
      <c r="C24" s="14" t="s">
        <v>9</v>
      </c>
      <c r="D24" s="14" t="s">
        <v>9</v>
      </c>
      <c r="E24" s="14" t="str">
        <f t="shared" si="9"/>
        <v>-</v>
      </c>
      <c r="F24" s="14">
        <v>27</v>
      </c>
      <c r="G24" s="14">
        <f t="shared" si="8"/>
        <v>26</v>
      </c>
      <c r="H24" s="14">
        <v>1914</v>
      </c>
      <c r="J24" s="24"/>
    </row>
    <row r="25" spans="1:10" ht="17.25" customHeight="1" x14ac:dyDescent="0.2">
      <c r="A25" s="1" t="s">
        <v>2</v>
      </c>
      <c r="B25" s="14">
        <v>1898</v>
      </c>
      <c r="C25" s="14" t="s">
        <v>9</v>
      </c>
      <c r="D25" s="14">
        <v>2</v>
      </c>
      <c r="E25" s="14">
        <f t="shared" si="9"/>
        <v>-2</v>
      </c>
      <c r="F25" s="14">
        <v>23</v>
      </c>
      <c r="G25" s="14">
        <f t="shared" si="8"/>
        <v>21</v>
      </c>
      <c r="H25" s="14">
        <v>1919</v>
      </c>
      <c r="J25" s="24"/>
    </row>
    <row r="26" spans="1:10" ht="12" customHeight="1" x14ac:dyDescent="0.2">
      <c r="A26" s="1" t="s">
        <v>3</v>
      </c>
      <c r="B26" s="14">
        <v>2115</v>
      </c>
      <c r="C26" s="14" t="s">
        <v>9</v>
      </c>
      <c r="D26" s="14">
        <v>3</v>
      </c>
      <c r="E26" s="14">
        <f t="shared" si="9"/>
        <v>-3</v>
      </c>
      <c r="F26" s="14">
        <v>8</v>
      </c>
      <c r="G26" s="14">
        <f t="shared" si="8"/>
        <v>6</v>
      </c>
      <c r="H26" s="14">
        <v>2121</v>
      </c>
      <c r="J26" s="24"/>
    </row>
    <row r="27" spans="1:10" ht="12" customHeight="1" x14ac:dyDescent="0.2">
      <c r="A27" s="1" t="s">
        <v>4</v>
      </c>
      <c r="B27" s="14">
        <v>2061</v>
      </c>
      <c r="C27" s="14" t="s">
        <v>9</v>
      </c>
      <c r="D27" s="14">
        <v>17</v>
      </c>
      <c r="E27" s="14">
        <f t="shared" si="9"/>
        <v>-17</v>
      </c>
      <c r="F27" s="14">
        <v>21</v>
      </c>
      <c r="G27" s="14">
        <f t="shared" si="8"/>
        <v>6</v>
      </c>
      <c r="H27" s="14">
        <v>2067</v>
      </c>
      <c r="J27" s="24"/>
    </row>
    <row r="28" spans="1:10" ht="12" customHeight="1" x14ac:dyDescent="0.2">
      <c r="A28" s="1" t="s">
        <v>5</v>
      </c>
      <c r="B28" s="14">
        <v>1637</v>
      </c>
      <c r="C28" s="14" t="s">
        <v>9</v>
      </c>
      <c r="D28" s="14">
        <v>25</v>
      </c>
      <c r="E28" s="14">
        <f t="shared" si="9"/>
        <v>-25</v>
      </c>
      <c r="F28" s="14">
        <v>3</v>
      </c>
      <c r="G28" s="14">
        <f t="shared" si="8"/>
        <v>-22</v>
      </c>
      <c r="H28" s="14">
        <v>1615</v>
      </c>
      <c r="J28" s="24"/>
    </row>
    <row r="29" spans="1:10" ht="12.75" customHeight="1" x14ac:dyDescent="0.2">
      <c r="A29" s="1" t="s">
        <v>6</v>
      </c>
      <c r="B29" s="14">
        <v>801</v>
      </c>
      <c r="C29" s="14" t="s">
        <v>9</v>
      </c>
      <c r="D29" s="14">
        <v>39</v>
      </c>
      <c r="E29" s="14">
        <f t="shared" si="9"/>
        <v>-39</v>
      </c>
      <c r="F29" s="14">
        <v>5</v>
      </c>
      <c r="G29" s="14">
        <f t="shared" si="8"/>
        <v>-34</v>
      </c>
      <c r="H29" s="14">
        <v>767</v>
      </c>
      <c r="J29" s="24"/>
    </row>
    <row r="30" spans="1:10" ht="17.25" customHeight="1" x14ac:dyDescent="0.2">
      <c r="A30" s="1" t="s">
        <v>7</v>
      </c>
      <c r="B30" s="14">
        <v>215</v>
      </c>
      <c r="C30" s="14" t="s">
        <v>9</v>
      </c>
      <c r="D30" s="14">
        <v>43</v>
      </c>
      <c r="E30" s="14">
        <f t="shared" si="9"/>
        <v>-43</v>
      </c>
      <c r="F30" s="14">
        <v>1</v>
      </c>
      <c r="G30" s="14">
        <f t="shared" si="8"/>
        <v>-43</v>
      </c>
      <c r="H30" s="14">
        <v>172</v>
      </c>
      <c r="J30" s="24"/>
    </row>
    <row r="31" spans="1:10" ht="12" customHeight="1" x14ac:dyDescent="0.2">
      <c r="A31" s="1" t="s">
        <v>8</v>
      </c>
      <c r="B31" s="14">
        <v>6</v>
      </c>
      <c r="C31" s="14" t="s">
        <v>9</v>
      </c>
      <c r="D31" s="14">
        <v>4</v>
      </c>
      <c r="E31" s="14">
        <f t="shared" si="9"/>
        <v>-4</v>
      </c>
      <c r="F31" s="13" t="s">
        <v>9</v>
      </c>
      <c r="G31" s="14">
        <f t="shared" si="8"/>
        <v>-4</v>
      </c>
      <c r="H31" s="14">
        <v>2</v>
      </c>
      <c r="J31" s="24"/>
    </row>
    <row r="32" spans="1:10" ht="17.25" customHeight="1" x14ac:dyDescent="0.2">
      <c r="A32" s="9" t="s">
        <v>62</v>
      </c>
      <c r="B32" s="14"/>
      <c r="C32" s="14"/>
      <c r="D32" s="14"/>
      <c r="E32" s="14"/>
      <c r="F32" s="10"/>
      <c r="G32" s="14"/>
      <c r="H32" s="14"/>
      <c r="J32" s="24"/>
    </row>
    <row r="33" spans="1:10" ht="12" customHeight="1" x14ac:dyDescent="0.2">
      <c r="A33" s="9" t="s">
        <v>22</v>
      </c>
      <c r="B33" s="10">
        <f>SUM(B34:B45)</f>
        <v>14989</v>
      </c>
      <c r="C33" s="10">
        <f t="shared" ref="C33:H33" si="10">SUM(C34:C45)</f>
        <v>139</v>
      </c>
      <c r="D33" s="10">
        <f t="shared" si="10"/>
        <v>130</v>
      </c>
      <c r="E33" s="10">
        <f t="shared" si="10"/>
        <v>9</v>
      </c>
      <c r="F33" s="10">
        <f t="shared" si="10"/>
        <v>92</v>
      </c>
      <c r="G33" s="10">
        <f t="shared" si="10"/>
        <v>99</v>
      </c>
      <c r="H33" s="10">
        <f t="shared" si="10"/>
        <v>15088</v>
      </c>
      <c r="J33" s="24"/>
    </row>
    <row r="34" spans="1:10" ht="12" customHeight="1" x14ac:dyDescent="0.2">
      <c r="A34" s="1" t="s">
        <v>56</v>
      </c>
      <c r="B34" s="13" t="s">
        <v>9</v>
      </c>
      <c r="C34" s="13">
        <v>139</v>
      </c>
      <c r="D34" s="14" t="s">
        <v>9</v>
      </c>
      <c r="E34" s="14">
        <f>IF(D34="-",C34,(SUM(C34)-SUM(D34)))</f>
        <v>139</v>
      </c>
      <c r="F34" s="14">
        <v>2</v>
      </c>
      <c r="G34" s="14">
        <f>IF(SUM(H34-SUM(B34))=0,"-",SUM(H34-SUM(B34)))</f>
        <v>141</v>
      </c>
      <c r="H34" s="14">
        <v>141</v>
      </c>
      <c r="J34" s="24"/>
    </row>
    <row r="35" spans="1:10" ht="12" customHeight="1" x14ac:dyDescent="0.2">
      <c r="A35" s="12" t="s">
        <v>52</v>
      </c>
      <c r="B35" s="14">
        <v>1644</v>
      </c>
      <c r="C35" s="13" t="s">
        <v>9</v>
      </c>
      <c r="D35" s="14" t="s">
        <v>9</v>
      </c>
      <c r="E35" s="14" t="str">
        <f>IF(D35="-",C35,(SUM(C35)-SUM(D35)))</f>
        <v>-</v>
      </c>
      <c r="F35" s="14">
        <v>29</v>
      </c>
      <c r="G35" s="14">
        <f>IF(SUM(H35-B35)=0,"-",SUM(H35-B35))</f>
        <v>26</v>
      </c>
      <c r="H35" s="14">
        <v>1670</v>
      </c>
      <c r="J35" s="24"/>
    </row>
    <row r="36" spans="1:10" ht="12" customHeight="1" x14ac:dyDescent="0.2">
      <c r="A36" s="1" t="s">
        <v>10</v>
      </c>
      <c r="B36" s="14">
        <v>1698</v>
      </c>
      <c r="C36" s="14" t="s">
        <v>9</v>
      </c>
      <c r="D36" s="14" t="s">
        <v>9</v>
      </c>
      <c r="E36" s="14" t="str">
        <f t="shared" ref="E36:E45" si="11">IF(D36="-",C36,(SUM(C36)-SUM(D36)))</f>
        <v>-</v>
      </c>
      <c r="F36" s="14">
        <v>-12</v>
      </c>
      <c r="G36" s="14">
        <f t="shared" ref="G36:G45" si="12">IF(SUM(H36-B36)=0,"-",SUM(H36-B36))</f>
        <v>-12</v>
      </c>
      <c r="H36" s="14">
        <v>1686</v>
      </c>
      <c r="J36" s="24"/>
    </row>
    <row r="37" spans="1:10" ht="12.75" customHeight="1" x14ac:dyDescent="0.2">
      <c r="A37" s="1" t="s">
        <v>0</v>
      </c>
      <c r="B37" s="14">
        <v>1558</v>
      </c>
      <c r="C37" s="14" t="s">
        <v>9</v>
      </c>
      <c r="D37" s="14">
        <v>2</v>
      </c>
      <c r="E37" s="14">
        <f t="shared" si="11"/>
        <v>-2</v>
      </c>
      <c r="F37" s="14">
        <v>-7</v>
      </c>
      <c r="G37" s="14">
        <f t="shared" si="12"/>
        <v>-10</v>
      </c>
      <c r="H37" s="14">
        <v>1548</v>
      </c>
      <c r="J37" s="24"/>
    </row>
    <row r="38" spans="1:10" ht="12" customHeight="1" x14ac:dyDescent="0.2">
      <c r="A38" s="1" t="s">
        <v>1</v>
      </c>
      <c r="B38" s="14">
        <v>1960</v>
      </c>
      <c r="C38" s="14" t="s">
        <v>9</v>
      </c>
      <c r="D38" s="14" t="s">
        <v>9</v>
      </c>
      <c r="E38" s="14" t="str">
        <f t="shared" si="11"/>
        <v>-</v>
      </c>
      <c r="F38" s="14">
        <v>37</v>
      </c>
      <c r="G38" s="14">
        <f t="shared" si="12"/>
        <v>38</v>
      </c>
      <c r="H38" s="14">
        <v>1998</v>
      </c>
      <c r="J38" s="24"/>
    </row>
    <row r="39" spans="1:10" ht="17.25" customHeight="1" x14ac:dyDescent="0.2">
      <c r="A39" s="1" t="s">
        <v>2</v>
      </c>
      <c r="B39" s="14">
        <v>1955</v>
      </c>
      <c r="C39" s="14" t="s">
        <v>9</v>
      </c>
      <c r="D39" s="14">
        <v>1</v>
      </c>
      <c r="E39" s="14">
        <f t="shared" si="11"/>
        <v>-1</v>
      </c>
      <c r="F39" s="14">
        <v>6</v>
      </c>
      <c r="G39" s="14">
        <f t="shared" si="12"/>
        <v>6</v>
      </c>
      <c r="H39" s="14">
        <v>1961</v>
      </c>
      <c r="J39" s="24"/>
    </row>
    <row r="40" spans="1:10" ht="12" customHeight="1" x14ac:dyDescent="0.2">
      <c r="A40" s="1" t="s">
        <v>3</v>
      </c>
      <c r="B40" s="14">
        <v>2043</v>
      </c>
      <c r="C40" s="14" t="s">
        <v>9</v>
      </c>
      <c r="D40" s="14">
        <v>9</v>
      </c>
      <c r="E40" s="14">
        <f t="shared" si="11"/>
        <v>-9</v>
      </c>
      <c r="F40" s="14">
        <v>14</v>
      </c>
      <c r="G40" s="14">
        <f t="shared" si="12"/>
        <v>5</v>
      </c>
      <c r="H40" s="14">
        <v>2048</v>
      </c>
      <c r="J40" s="24"/>
    </row>
    <row r="41" spans="1:10" ht="12" customHeight="1" x14ac:dyDescent="0.2">
      <c r="A41" s="1" t="s">
        <v>4</v>
      </c>
      <c r="B41" s="14">
        <v>1835</v>
      </c>
      <c r="C41" s="14" t="s">
        <v>9</v>
      </c>
      <c r="D41" s="14">
        <v>19</v>
      </c>
      <c r="E41" s="14">
        <f t="shared" si="11"/>
        <v>-19</v>
      </c>
      <c r="F41" s="14">
        <v>17</v>
      </c>
      <c r="G41" s="14">
        <f t="shared" si="12"/>
        <v>-1</v>
      </c>
      <c r="H41" s="14">
        <v>1834</v>
      </c>
      <c r="J41" s="24"/>
    </row>
    <row r="42" spans="1:10" ht="12.75" customHeight="1" x14ac:dyDescent="0.2">
      <c r="A42" s="1" t="s">
        <v>5</v>
      </c>
      <c r="B42" s="14">
        <v>1606</v>
      </c>
      <c r="C42" s="14" t="s">
        <v>9</v>
      </c>
      <c r="D42" s="14">
        <v>41</v>
      </c>
      <c r="E42" s="14">
        <f t="shared" si="11"/>
        <v>-41</v>
      </c>
      <c r="F42" s="14">
        <v>7</v>
      </c>
      <c r="G42" s="14">
        <f t="shared" si="12"/>
        <v>-34</v>
      </c>
      <c r="H42" s="14">
        <v>1572</v>
      </c>
      <c r="J42" s="24"/>
    </row>
    <row r="43" spans="1:10" ht="12.75" customHeight="1" x14ac:dyDescent="0.2">
      <c r="A43" s="1" t="s">
        <v>6</v>
      </c>
      <c r="B43" s="14">
        <v>593</v>
      </c>
      <c r="C43" s="14" t="s">
        <v>9</v>
      </c>
      <c r="D43" s="14">
        <v>33</v>
      </c>
      <c r="E43" s="14">
        <f t="shared" si="11"/>
        <v>-33</v>
      </c>
      <c r="F43" s="14">
        <v>-1</v>
      </c>
      <c r="G43" s="14">
        <f t="shared" si="12"/>
        <v>-34</v>
      </c>
      <c r="H43" s="14">
        <v>559</v>
      </c>
      <c r="J43" s="24"/>
    </row>
    <row r="44" spans="1:10" ht="17.25" customHeight="1" x14ac:dyDescent="0.2">
      <c r="A44" s="1" t="s">
        <v>7</v>
      </c>
      <c r="B44" s="14">
        <v>96</v>
      </c>
      <c r="C44" s="14" t="s">
        <v>9</v>
      </c>
      <c r="D44" s="14">
        <v>24</v>
      </c>
      <c r="E44" s="14">
        <f t="shared" si="11"/>
        <v>-24</v>
      </c>
      <c r="F44" s="13" t="s">
        <v>9</v>
      </c>
      <c r="G44" s="14">
        <f t="shared" si="12"/>
        <v>-25</v>
      </c>
      <c r="H44" s="14">
        <v>71</v>
      </c>
      <c r="J44" s="24"/>
    </row>
    <row r="45" spans="1:10" ht="12.75" customHeight="1" thickBot="1" x14ac:dyDescent="0.25">
      <c r="A45" s="31" t="s">
        <v>8</v>
      </c>
      <c r="B45" s="32">
        <v>1</v>
      </c>
      <c r="C45" s="32" t="s">
        <v>9</v>
      </c>
      <c r="D45" s="32">
        <v>1</v>
      </c>
      <c r="E45" s="32">
        <f t="shared" si="11"/>
        <v>-1</v>
      </c>
      <c r="F45" s="33" t="s">
        <v>9</v>
      </c>
      <c r="G45" s="32">
        <f>IF(SUM(SUM(H45)-SUM(B45))=0,"-",SUM(SUM(H45)-SUM(B45)))</f>
        <v>-1</v>
      </c>
      <c r="H45" s="33" t="s">
        <v>9</v>
      </c>
      <c r="J45" s="24"/>
    </row>
    <row r="46" spans="1:10" ht="12" customHeight="1" x14ac:dyDescent="0.2">
      <c r="A46" s="22" t="s">
        <v>57</v>
      </c>
    </row>
    <row r="47" spans="1:10" ht="12" customHeight="1" x14ac:dyDescent="0.2">
      <c r="A47" s="22" t="s">
        <v>55</v>
      </c>
    </row>
    <row r="48" spans="1:10" ht="12" customHeight="1" x14ac:dyDescent="0.2">
      <c r="A48" s="23" t="s">
        <v>58</v>
      </c>
    </row>
    <row r="49" spans="2:2" ht="12.75" customHeight="1" x14ac:dyDescent="0.2">
      <c r="B49" s="24"/>
    </row>
    <row r="107" spans="10:10" ht="12.75" customHeight="1" x14ac:dyDescent="0.2">
      <c r="J107" s="25"/>
    </row>
    <row r="108" spans="10:10" ht="12.75" customHeight="1" x14ac:dyDescent="0.2">
      <c r="J108" s="25"/>
    </row>
  </sheetData>
  <pageMargins left="0.7" right="0.7" top="0.75" bottom="0.75" header="0.3" footer="0.3"/>
  <pageSetup paperSize="9" orientation="portrait" r:id="rId1"/>
  <ignoredErrors>
    <ignoredError sqref="E6:E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73AD-C4F9-4CC8-B07F-0D7F19A4BE1B}">
  <dimension ref="A1:K105"/>
  <sheetViews>
    <sheetView showGridLines="0" workbookViewId="0"/>
  </sheetViews>
  <sheetFormatPr defaultRowHeight="12.75" customHeight="1" x14ac:dyDescent="0.2"/>
  <cols>
    <col min="1" max="1" width="9.140625" style="2" customWidth="1"/>
    <col min="2" max="6" width="10.140625" style="2" customWidth="1"/>
    <col min="7" max="7" width="10.140625" style="26" customWidth="1"/>
    <col min="8" max="8" width="10.140625" style="2" customWidth="1"/>
    <col min="9" max="16384" width="9.140625" style="2"/>
  </cols>
  <sheetData>
    <row r="1" spans="1:11" ht="12.75" customHeight="1" x14ac:dyDescent="0.2">
      <c r="A1" s="1" t="s">
        <v>14</v>
      </c>
    </row>
    <row r="2" spans="1:11" ht="28.5" customHeight="1" thickBot="1" x14ac:dyDescent="0.25">
      <c r="A2" s="3" t="s">
        <v>51</v>
      </c>
    </row>
    <row r="3" spans="1:11" ht="12" customHeight="1" x14ac:dyDescent="0.2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17</v>
      </c>
    </row>
    <row r="4" spans="1:11" ht="12" customHeight="1" x14ac:dyDescent="0.2">
      <c r="A4" s="6" t="s">
        <v>23</v>
      </c>
      <c r="B4" s="7" t="s">
        <v>47</v>
      </c>
      <c r="C4" s="8"/>
      <c r="D4" s="8"/>
      <c r="E4" s="8" t="s">
        <v>24</v>
      </c>
      <c r="F4" s="8" t="s">
        <v>25</v>
      </c>
      <c r="G4" s="8" t="s">
        <v>54</v>
      </c>
      <c r="H4" s="7" t="s">
        <v>48</v>
      </c>
    </row>
    <row r="5" spans="1:11" ht="17.25" customHeight="1" x14ac:dyDescent="0.2">
      <c r="A5" s="9" t="s">
        <v>40</v>
      </c>
      <c r="B5" s="10">
        <v>29884</v>
      </c>
      <c r="C5" s="10">
        <v>261</v>
      </c>
      <c r="D5" s="10">
        <v>291</v>
      </c>
      <c r="E5" s="10">
        <v>-30</v>
      </c>
      <c r="F5" s="10">
        <v>215</v>
      </c>
      <c r="G5" s="27">
        <v>245</v>
      </c>
      <c r="H5" s="10">
        <v>30129</v>
      </c>
      <c r="J5" s="26"/>
      <c r="K5" s="26"/>
    </row>
    <row r="6" spans="1:11" ht="12" customHeight="1" x14ac:dyDescent="0.2">
      <c r="A6" s="12" t="s">
        <v>52</v>
      </c>
      <c r="B6" s="14">
        <v>2894</v>
      </c>
      <c r="C6" s="13">
        <v>261</v>
      </c>
      <c r="D6" s="13">
        <v>1</v>
      </c>
      <c r="E6" s="14">
        <v>260</v>
      </c>
      <c r="F6" s="13">
        <v>74</v>
      </c>
      <c r="G6" s="28">
        <v>334</v>
      </c>
      <c r="H6" s="14">
        <v>3228</v>
      </c>
      <c r="J6" s="24"/>
    </row>
    <row r="7" spans="1:11" ht="12" customHeight="1" x14ac:dyDescent="0.2">
      <c r="A7" s="1" t="s">
        <v>10</v>
      </c>
      <c r="B7" s="14">
        <v>3329</v>
      </c>
      <c r="C7" s="14" t="s">
        <v>9</v>
      </c>
      <c r="D7" s="13" t="s">
        <v>9</v>
      </c>
      <c r="E7" s="14" t="s">
        <v>9</v>
      </c>
      <c r="F7" s="13">
        <v>-43</v>
      </c>
      <c r="G7" s="28">
        <v>-40</v>
      </c>
      <c r="H7" s="14">
        <v>3289</v>
      </c>
      <c r="J7" s="24"/>
    </row>
    <row r="8" spans="1:11" ht="12" customHeight="1" x14ac:dyDescent="0.2">
      <c r="A8" s="1" t="s">
        <v>0</v>
      </c>
      <c r="B8" s="14">
        <v>2871</v>
      </c>
      <c r="C8" s="14" t="s">
        <v>9</v>
      </c>
      <c r="D8" s="13">
        <v>1</v>
      </c>
      <c r="E8" s="14">
        <v>-1</v>
      </c>
      <c r="F8" s="13">
        <v>32</v>
      </c>
      <c r="G8" s="28">
        <v>31</v>
      </c>
      <c r="H8" s="14">
        <v>2902</v>
      </c>
      <c r="J8" s="24"/>
    </row>
    <row r="9" spans="1:11" ht="12" customHeight="1" x14ac:dyDescent="0.2">
      <c r="A9" s="1" t="s">
        <v>1</v>
      </c>
      <c r="B9" s="14">
        <v>3761</v>
      </c>
      <c r="C9" s="14" t="s">
        <v>9</v>
      </c>
      <c r="D9" s="13" t="s">
        <v>9</v>
      </c>
      <c r="E9" s="14" t="s">
        <v>9</v>
      </c>
      <c r="F9" s="13">
        <v>69</v>
      </c>
      <c r="G9" s="28">
        <v>87</v>
      </c>
      <c r="H9" s="14">
        <v>3848</v>
      </c>
      <c r="J9" s="24"/>
    </row>
    <row r="10" spans="1:11" ht="12" customHeight="1" x14ac:dyDescent="0.2">
      <c r="A10" s="1" t="s">
        <v>2</v>
      </c>
      <c r="B10" s="14">
        <v>3802</v>
      </c>
      <c r="C10" s="14" t="s">
        <v>9</v>
      </c>
      <c r="D10" s="13">
        <v>5</v>
      </c>
      <c r="E10" s="14">
        <v>-5</v>
      </c>
      <c r="F10" s="13">
        <v>36</v>
      </c>
      <c r="G10" s="28">
        <v>51</v>
      </c>
      <c r="H10" s="14">
        <v>3853</v>
      </c>
      <c r="J10" s="24"/>
    </row>
    <row r="11" spans="1:11" ht="17.25" customHeight="1" x14ac:dyDescent="0.2">
      <c r="A11" s="1" t="s">
        <v>3</v>
      </c>
      <c r="B11" s="14">
        <v>4140</v>
      </c>
      <c r="C11" s="14" t="s">
        <v>9</v>
      </c>
      <c r="D11" s="13">
        <v>10</v>
      </c>
      <c r="E11" s="14">
        <v>-10</v>
      </c>
      <c r="F11" s="13">
        <v>17</v>
      </c>
      <c r="G11" s="28">
        <v>18</v>
      </c>
      <c r="H11" s="14">
        <v>4158</v>
      </c>
      <c r="J11" s="24"/>
    </row>
    <row r="12" spans="1:11" ht="12" customHeight="1" x14ac:dyDescent="0.2">
      <c r="A12" s="1" t="s">
        <v>4</v>
      </c>
      <c r="B12" s="14">
        <v>3906</v>
      </c>
      <c r="C12" s="14" t="s">
        <v>9</v>
      </c>
      <c r="D12" s="13">
        <v>30</v>
      </c>
      <c r="E12" s="14">
        <v>-30</v>
      </c>
      <c r="F12" s="13">
        <v>13</v>
      </c>
      <c r="G12" s="28">
        <v>-10</v>
      </c>
      <c r="H12" s="14">
        <v>3896</v>
      </c>
      <c r="J12" s="24"/>
    </row>
    <row r="13" spans="1:11" ht="12" customHeight="1" x14ac:dyDescent="0.2">
      <c r="A13" s="1" t="s">
        <v>5</v>
      </c>
      <c r="B13" s="14">
        <v>3313</v>
      </c>
      <c r="C13" s="14" t="s">
        <v>9</v>
      </c>
      <c r="D13" s="13">
        <v>82</v>
      </c>
      <c r="E13" s="14">
        <v>-82</v>
      </c>
      <c r="F13" s="13">
        <v>11</v>
      </c>
      <c r="G13" s="28">
        <v>-70</v>
      </c>
      <c r="H13" s="14">
        <v>3243</v>
      </c>
      <c r="J13" s="24"/>
    </row>
    <row r="14" spans="1:11" ht="12" customHeight="1" x14ac:dyDescent="0.2">
      <c r="A14" s="1" t="s">
        <v>6</v>
      </c>
      <c r="B14" s="14">
        <v>1482</v>
      </c>
      <c r="C14" s="14" t="s">
        <v>9</v>
      </c>
      <c r="D14" s="13">
        <v>93</v>
      </c>
      <c r="E14" s="14">
        <v>-93</v>
      </c>
      <c r="F14" s="13">
        <v>5</v>
      </c>
      <c r="G14" s="28">
        <v>-88</v>
      </c>
      <c r="H14" s="14">
        <v>1394</v>
      </c>
      <c r="J14" s="24"/>
    </row>
    <row r="15" spans="1:11" ht="12" customHeight="1" x14ac:dyDescent="0.2">
      <c r="A15" s="1" t="s">
        <v>7</v>
      </c>
      <c r="B15" s="14">
        <v>373</v>
      </c>
      <c r="C15" s="14" t="s">
        <v>9</v>
      </c>
      <c r="D15" s="13">
        <v>63</v>
      </c>
      <c r="E15" s="14">
        <v>-63</v>
      </c>
      <c r="F15" s="13">
        <v>1</v>
      </c>
      <c r="G15" s="28">
        <v>-62</v>
      </c>
      <c r="H15" s="14">
        <v>311</v>
      </c>
      <c r="J15" s="24"/>
    </row>
    <row r="16" spans="1:11" ht="17.25" customHeight="1" x14ac:dyDescent="0.2">
      <c r="A16" s="1" t="s">
        <v>8</v>
      </c>
      <c r="B16" s="14">
        <v>13</v>
      </c>
      <c r="C16" s="14" t="s">
        <v>9</v>
      </c>
      <c r="D16" s="13">
        <v>6</v>
      </c>
      <c r="E16" s="14">
        <v>-6</v>
      </c>
      <c r="F16" s="13" t="s">
        <v>9</v>
      </c>
      <c r="G16" s="28">
        <v>-6</v>
      </c>
      <c r="H16" s="14">
        <v>7</v>
      </c>
      <c r="J16" s="24"/>
    </row>
    <row r="17" spans="1:10" ht="17.25" customHeight="1" x14ac:dyDescent="0.2">
      <c r="A17" s="9" t="s">
        <v>42</v>
      </c>
      <c r="B17" s="14"/>
      <c r="C17" s="14"/>
      <c r="D17" s="14"/>
      <c r="E17" s="14"/>
      <c r="F17" s="10"/>
      <c r="G17" s="28"/>
      <c r="H17" s="14"/>
      <c r="J17" s="24"/>
    </row>
    <row r="18" spans="1:10" ht="12" customHeight="1" x14ac:dyDescent="0.2">
      <c r="A18" s="9" t="s">
        <v>40</v>
      </c>
      <c r="B18" s="10">
        <v>15005</v>
      </c>
      <c r="C18" s="10">
        <v>131</v>
      </c>
      <c r="D18" s="10">
        <v>132</v>
      </c>
      <c r="E18" s="10">
        <v>-1</v>
      </c>
      <c r="F18" s="27">
        <v>112</v>
      </c>
      <c r="G18" s="10">
        <v>135</v>
      </c>
      <c r="H18" s="27">
        <v>15140</v>
      </c>
      <c r="J18" s="24"/>
    </row>
    <row r="19" spans="1:10" ht="12" customHeight="1" x14ac:dyDescent="0.2">
      <c r="A19" s="12" t="s">
        <v>52</v>
      </c>
      <c r="B19" s="14">
        <v>1409</v>
      </c>
      <c r="C19" s="30">
        <v>131</v>
      </c>
      <c r="D19" s="28" t="s">
        <v>9</v>
      </c>
      <c r="E19" s="28">
        <v>131</v>
      </c>
      <c r="F19" s="28">
        <v>44</v>
      </c>
      <c r="G19" s="28">
        <v>175</v>
      </c>
      <c r="H19" s="28">
        <v>1584</v>
      </c>
      <c r="J19" s="24"/>
    </row>
    <row r="20" spans="1:10" ht="12" customHeight="1" x14ac:dyDescent="0.2">
      <c r="A20" s="1" t="s">
        <v>10</v>
      </c>
      <c r="B20" s="14">
        <v>1613</v>
      </c>
      <c r="C20" s="28" t="s">
        <v>9</v>
      </c>
      <c r="D20" s="28" t="s">
        <v>9</v>
      </c>
      <c r="E20" s="28" t="s">
        <v>9</v>
      </c>
      <c r="F20" s="28">
        <v>-23</v>
      </c>
      <c r="G20" s="28">
        <v>-22</v>
      </c>
      <c r="H20" s="28">
        <v>1591</v>
      </c>
      <c r="J20" s="24"/>
    </row>
    <row r="21" spans="1:10" ht="12" customHeight="1" x14ac:dyDescent="0.2">
      <c r="A21" s="1" t="s">
        <v>0</v>
      </c>
      <c r="B21" s="14">
        <v>1334</v>
      </c>
      <c r="C21" s="28" t="s">
        <v>9</v>
      </c>
      <c r="D21" s="28" t="s">
        <v>9</v>
      </c>
      <c r="E21" s="28" t="s">
        <v>9</v>
      </c>
      <c r="F21" s="28">
        <v>10</v>
      </c>
      <c r="G21" s="28">
        <v>10</v>
      </c>
      <c r="H21" s="28">
        <v>1344</v>
      </c>
      <c r="J21" s="24"/>
    </row>
    <row r="22" spans="1:10" ht="12" customHeight="1" x14ac:dyDescent="0.2">
      <c r="A22" s="1" t="s">
        <v>1</v>
      </c>
      <c r="B22" s="14">
        <v>1838</v>
      </c>
      <c r="C22" s="28" t="s">
        <v>9</v>
      </c>
      <c r="D22" s="30" t="s">
        <v>9</v>
      </c>
      <c r="E22" s="28" t="s">
        <v>9</v>
      </c>
      <c r="F22" s="28">
        <v>42</v>
      </c>
      <c r="G22" s="28">
        <v>50</v>
      </c>
      <c r="H22" s="28">
        <v>1888</v>
      </c>
      <c r="J22" s="24"/>
    </row>
    <row r="23" spans="1:10" ht="12" customHeight="1" x14ac:dyDescent="0.2">
      <c r="A23" s="1" t="s">
        <v>2</v>
      </c>
      <c r="B23" s="14">
        <v>1870</v>
      </c>
      <c r="C23" s="28" t="s">
        <v>9</v>
      </c>
      <c r="D23" s="28">
        <v>1</v>
      </c>
      <c r="E23" s="28">
        <v>-1</v>
      </c>
      <c r="F23" s="28">
        <v>22</v>
      </c>
      <c r="G23" s="28">
        <v>28</v>
      </c>
      <c r="H23" s="28">
        <v>1898</v>
      </c>
      <c r="J23" s="24"/>
    </row>
    <row r="24" spans="1:10" ht="17.25" customHeight="1" x14ac:dyDescent="0.2">
      <c r="A24" s="1" t="s">
        <v>3</v>
      </c>
      <c r="B24" s="14">
        <v>2111</v>
      </c>
      <c r="C24" s="28" t="s">
        <v>9</v>
      </c>
      <c r="D24" s="28">
        <v>2</v>
      </c>
      <c r="E24" s="28">
        <v>-2</v>
      </c>
      <c r="F24" s="28">
        <v>3</v>
      </c>
      <c r="G24" s="28">
        <v>4</v>
      </c>
      <c r="H24" s="28">
        <v>2115</v>
      </c>
      <c r="J24" s="24"/>
    </row>
    <row r="25" spans="1:10" ht="12" customHeight="1" x14ac:dyDescent="0.2">
      <c r="A25" s="1" t="s">
        <v>4</v>
      </c>
      <c r="B25" s="14">
        <v>2063</v>
      </c>
      <c r="C25" s="28" t="s">
        <v>9</v>
      </c>
      <c r="D25" s="28">
        <v>10</v>
      </c>
      <c r="E25" s="28">
        <v>-10</v>
      </c>
      <c r="F25" s="28">
        <v>3</v>
      </c>
      <c r="G25" s="28">
        <v>-2</v>
      </c>
      <c r="H25" s="28">
        <v>2061</v>
      </c>
      <c r="J25" s="24"/>
    </row>
    <row r="26" spans="1:10" ht="12" customHeight="1" x14ac:dyDescent="0.2">
      <c r="A26" s="1" t="s">
        <v>5</v>
      </c>
      <c r="B26" s="14">
        <v>1665</v>
      </c>
      <c r="C26" s="28" t="s">
        <v>9</v>
      </c>
      <c r="D26" s="28">
        <v>34</v>
      </c>
      <c r="E26" s="28">
        <v>-34</v>
      </c>
      <c r="F26" s="28">
        <v>6</v>
      </c>
      <c r="G26" s="28">
        <v>-28</v>
      </c>
      <c r="H26" s="28">
        <v>1637</v>
      </c>
      <c r="J26" s="24"/>
    </row>
    <row r="27" spans="1:10" ht="12" customHeight="1" x14ac:dyDescent="0.2">
      <c r="A27" s="1" t="s">
        <v>6</v>
      </c>
      <c r="B27" s="14">
        <v>836</v>
      </c>
      <c r="C27" s="28" t="s">
        <v>9</v>
      </c>
      <c r="D27" s="28">
        <v>39</v>
      </c>
      <c r="E27" s="28">
        <v>-39</v>
      </c>
      <c r="F27" s="28">
        <v>4</v>
      </c>
      <c r="G27" s="28">
        <v>-35</v>
      </c>
      <c r="H27" s="28">
        <v>801</v>
      </c>
      <c r="J27" s="24"/>
    </row>
    <row r="28" spans="1:10" ht="12" customHeight="1" x14ac:dyDescent="0.2">
      <c r="A28" s="1" t="s">
        <v>7</v>
      </c>
      <c r="B28" s="14">
        <v>254</v>
      </c>
      <c r="C28" s="28" t="s">
        <v>9</v>
      </c>
      <c r="D28" s="28">
        <v>40</v>
      </c>
      <c r="E28" s="28">
        <v>-40</v>
      </c>
      <c r="F28" s="28">
        <v>1</v>
      </c>
      <c r="G28" s="28">
        <v>-39</v>
      </c>
      <c r="H28" s="28">
        <v>215</v>
      </c>
      <c r="J28" s="24"/>
    </row>
    <row r="29" spans="1:10" ht="17.25" customHeight="1" x14ac:dyDescent="0.2">
      <c r="A29" s="1" t="s">
        <v>8</v>
      </c>
      <c r="B29" s="14">
        <v>12</v>
      </c>
      <c r="C29" s="28" t="s">
        <v>9</v>
      </c>
      <c r="D29" s="28">
        <v>6</v>
      </c>
      <c r="E29" s="28">
        <v>-6</v>
      </c>
      <c r="F29" s="28" t="s">
        <v>9</v>
      </c>
      <c r="G29" s="28">
        <v>-6</v>
      </c>
      <c r="H29" s="28">
        <v>6</v>
      </c>
      <c r="J29" s="24"/>
    </row>
    <row r="30" spans="1:10" ht="17.25" customHeight="1" x14ac:dyDescent="0.2">
      <c r="A30" s="15" t="s">
        <v>43</v>
      </c>
      <c r="B30" s="14"/>
      <c r="C30" s="14"/>
      <c r="D30" s="14"/>
      <c r="E30" s="14"/>
      <c r="F30" s="27"/>
      <c r="G30" s="28"/>
      <c r="H30" s="28"/>
      <c r="J30" s="24"/>
    </row>
    <row r="31" spans="1:10" ht="12" customHeight="1" x14ac:dyDescent="0.2">
      <c r="A31" s="15" t="s">
        <v>40</v>
      </c>
      <c r="B31" s="16">
        <v>14879</v>
      </c>
      <c r="C31" s="16">
        <v>130</v>
      </c>
      <c r="D31" s="16">
        <v>159</v>
      </c>
      <c r="E31" s="16">
        <v>-29</v>
      </c>
      <c r="F31" s="29">
        <v>103</v>
      </c>
      <c r="G31" s="16">
        <v>110</v>
      </c>
      <c r="H31" s="29">
        <v>14989</v>
      </c>
      <c r="J31" s="24"/>
    </row>
    <row r="32" spans="1:10" ht="12" customHeight="1" x14ac:dyDescent="0.2">
      <c r="A32" s="12" t="s">
        <v>52</v>
      </c>
      <c r="B32" s="14">
        <v>1485</v>
      </c>
      <c r="C32" s="17">
        <v>130</v>
      </c>
      <c r="D32" s="13">
        <v>1</v>
      </c>
      <c r="E32" s="18">
        <v>129</v>
      </c>
      <c r="F32" s="14">
        <v>30</v>
      </c>
      <c r="G32" s="28">
        <v>159</v>
      </c>
      <c r="H32" s="37">
        <v>1644</v>
      </c>
      <c r="J32" s="24"/>
    </row>
    <row r="33" spans="1:10" ht="12" customHeight="1" x14ac:dyDescent="0.2">
      <c r="A33" s="1" t="s">
        <v>10</v>
      </c>
      <c r="B33" s="14">
        <v>1716</v>
      </c>
      <c r="C33" s="14" t="s">
        <v>9</v>
      </c>
      <c r="D33" s="13" t="s">
        <v>9</v>
      </c>
      <c r="E33" s="18" t="s">
        <v>9</v>
      </c>
      <c r="F33" s="14">
        <v>-20</v>
      </c>
      <c r="G33" s="28">
        <v>-18</v>
      </c>
      <c r="H33" s="28">
        <v>1698</v>
      </c>
      <c r="J33" s="24"/>
    </row>
    <row r="34" spans="1:10" ht="12" customHeight="1" x14ac:dyDescent="0.2">
      <c r="A34" s="1" t="s">
        <v>0</v>
      </c>
      <c r="B34" s="14">
        <v>1537</v>
      </c>
      <c r="C34" s="14" t="s">
        <v>9</v>
      </c>
      <c r="D34" s="14">
        <v>1</v>
      </c>
      <c r="E34" s="18">
        <v>-1</v>
      </c>
      <c r="F34" s="14">
        <v>22</v>
      </c>
      <c r="G34" s="28">
        <v>21</v>
      </c>
      <c r="H34" s="28">
        <v>1558</v>
      </c>
      <c r="J34" s="24"/>
    </row>
    <row r="35" spans="1:10" ht="12" customHeight="1" x14ac:dyDescent="0.2">
      <c r="A35" s="1" t="s">
        <v>1</v>
      </c>
      <c r="B35" s="14">
        <v>1923</v>
      </c>
      <c r="C35" s="14" t="s">
        <v>9</v>
      </c>
      <c r="D35" s="14" t="s">
        <v>9</v>
      </c>
      <c r="E35" s="18" t="s">
        <v>9</v>
      </c>
      <c r="F35" s="14">
        <v>27</v>
      </c>
      <c r="G35" s="28">
        <v>37</v>
      </c>
      <c r="H35" s="28">
        <v>1960</v>
      </c>
      <c r="J35" s="24"/>
    </row>
    <row r="36" spans="1:10" ht="12" customHeight="1" x14ac:dyDescent="0.2">
      <c r="A36" s="1" t="s">
        <v>2</v>
      </c>
      <c r="B36" s="14">
        <v>1932</v>
      </c>
      <c r="C36" s="14" t="s">
        <v>9</v>
      </c>
      <c r="D36" s="14">
        <v>4</v>
      </c>
      <c r="E36" s="18">
        <v>-4</v>
      </c>
      <c r="F36" s="14">
        <v>14</v>
      </c>
      <c r="G36" s="28">
        <v>23</v>
      </c>
      <c r="H36" s="28">
        <v>1955</v>
      </c>
      <c r="J36" s="24"/>
    </row>
    <row r="37" spans="1:10" ht="17.25" customHeight="1" x14ac:dyDescent="0.2">
      <c r="A37" s="1" t="s">
        <v>3</v>
      </c>
      <c r="B37" s="14">
        <v>2029</v>
      </c>
      <c r="C37" s="14" t="s">
        <v>9</v>
      </c>
      <c r="D37" s="14">
        <v>8</v>
      </c>
      <c r="E37" s="18">
        <v>-8</v>
      </c>
      <c r="F37" s="14">
        <v>14</v>
      </c>
      <c r="G37" s="28">
        <v>14</v>
      </c>
      <c r="H37" s="28">
        <v>2043</v>
      </c>
      <c r="J37" s="24"/>
    </row>
    <row r="38" spans="1:10" ht="12" customHeight="1" x14ac:dyDescent="0.2">
      <c r="A38" s="1" t="s">
        <v>4</v>
      </c>
      <c r="B38" s="14">
        <v>1843</v>
      </c>
      <c r="C38" s="14" t="s">
        <v>9</v>
      </c>
      <c r="D38" s="14">
        <v>20</v>
      </c>
      <c r="E38" s="18">
        <v>-20</v>
      </c>
      <c r="F38" s="14">
        <v>10</v>
      </c>
      <c r="G38" s="28">
        <v>-8</v>
      </c>
      <c r="H38" s="28">
        <v>1835</v>
      </c>
      <c r="J38" s="24"/>
    </row>
    <row r="39" spans="1:10" ht="12" customHeight="1" x14ac:dyDescent="0.2">
      <c r="A39" s="1" t="s">
        <v>5</v>
      </c>
      <c r="B39" s="14">
        <v>1648</v>
      </c>
      <c r="C39" s="14" t="s">
        <v>9</v>
      </c>
      <c r="D39" s="14">
        <v>48</v>
      </c>
      <c r="E39" s="18">
        <v>-48</v>
      </c>
      <c r="F39" s="14">
        <v>5</v>
      </c>
      <c r="G39" s="28">
        <v>-42</v>
      </c>
      <c r="H39" s="28">
        <v>1606</v>
      </c>
      <c r="J39" s="24"/>
    </row>
    <row r="40" spans="1:10" ht="12" customHeight="1" x14ac:dyDescent="0.2">
      <c r="A40" s="1" t="s">
        <v>6</v>
      </c>
      <c r="B40" s="14">
        <v>646</v>
      </c>
      <c r="C40" s="14" t="s">
        <v>9</v>
      </c>
      <c r="D40" s="14">
        <v>54</v>
      </c>
      <c r="E40" s="18">
        <v>-54</v>
      </c>
      <c r="F40" s="14">
        <v>1</v>
      </c>
      <c r="G40" s="28">
        <v>-53</v>
      </c>
      <c r="H40" s="28">
        <v>593</v>
      </c>
      <c r="J40" s="24"/>
    </row>
    <row r="41" spans="1:10" ht="12" customHeight="1" x14ac:dyDescent="0.2">
      <c r="A41" s="1" t="s">
        <v>7</v>
      </c>
      <c r="B41" s="14">
        <v>119</v>
      </c>
      <c r="C41" s="14" t="s">
        <v>9</v>
      </c>
      <c r="D41" s="14">
        <v>23</v>
      </c>
      <c r="E41" s="18">
        <v>-23</v>
      </c>
      <c r="F41" s="13" t="s">
        <v>9</v>
      </c>
      <c r="G41" s="28">
        <v>-23</v>
      </c>
      <c r="H41" s="28">
        <v>96</v>
      </c>
      <c r="J41" s="24"/>
    </row>
    <row r="42" spans="1:10" ht="17.25" customHeight="1" thickBot="1" x14ac:dyDescent="0.25">
      <c r="A42" s="31" t="s">
        <v>8</v>
      </c>
      <c r="B42" s="32">
        <v>1</v>
      </c>
      <c r="C42" s="32" t="s">
        <v>9</v>
      </c>
      <c r="D42" s="32" t="s">
        <v>9</v>
      </c>
      <c r="E42" s="32" t="s">
        <v>9</v>
      </c>
      <c r="F42" s="33" t="s">
        <v>9</v>
      </c>
      <c r="G42" s="34" t="s">
        <v>9</v>
      </c>
      <c r="H42" s="34">
        <v>1</v>
      </c>
      <c r="J42" s="24"/>
    </row>
    <row r="43" spans="1:10" ht="12" customHeight="1" x14ac:dyDescent="0.2">
      <c r="A43" s="22" t="s">
        <v>29</v>
      </c>
    </row>
    <row r="44" spans="1:10" ht="12" customHeight="1" x14ac:dyDescent="0.2">
      <c r="A44" s="22" t="s">
        <v>55</v>
      </c>
    </row>
    <row r="45" spans="1:10" ht="12" customHeight="1" x14ac:dyDescent="0.2">
      <c r="A45" s="23" t="s">
        <v>53</v>
      </c>
    </row>
    <row r="46" spans="1:10" ht="12.75" customHeight="1" x14ac:dyDescent="0.2">
      <c r="B46" s="24"/>
    </row>
    <row r="104" spans="10:10" ht="12.75" customHeight="1" x14ac:dyDescent="0.2">
      <c r="J104" s="25"/>
    </row>
    <row r="105" spans="10:10" ht="12.75" customHeight="1" x14ac:dyDescent="0.2">
      <c r="J105" s="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7989-251C-49EE-BEC4-CFAB0A95E47F}">
  <dimension ref="A1:K104"/>
  <sheetViews>
    <sheetView showGridLines="0" workbookViewId="0"/>
  </sheetViews>
  <sheetFormatPr defaultRowHeight="12.75" customHeight="1" x14ac:dyDescent="0.2"/>
  <cols>
    <col min="1" max="1" width="9.140625" style="2" customWidth="1"/>
    <col min="2" max="6" width="10.140625" style="2" customWidth="1"/>
    <col min="7" max="7" width="10.140625" style="26" customWidth="1"/>
    <col min="8" max="8" width="10.140625" style="2" customWidth="1"/>
    <col min="9" max="16384" width="9.140625" style="2"/>
  </cols>
  <sheetData>
    <row r="1" spans="1:11" ht="12.75" customHeight="1" x14ac:dyDescent="0.2">
      <c r="A1" s="1" t="s">
        <v>14</v>
      </c>
    </row>
    <row r="2" spans="1:11" ht="28.5" customHeight="1" thickBot="1" x14ac:dyDescent="0.25">
      <c r="A2" s="3" t="s">
        <v>46</v>
      </c>
    </row>
    <row r="3" spans="1:11" ht="12" customHeight="1" x14ac:dyDescent="0.2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17</v>
      </c>
    </row>
    <row r="4" spans="1:11" ht="12" customHeight="1" x14ac:dyDescent="0.2">
      <c r="A4" s="6" t="s">
        <v>23</v>
      </c>
      <c r="B4" s="7" t="s">
        <v>49</v>
      </c>
      <c r="C4" s="8"/>
      <c r="D4" s="8"/>
      <c r="E4" s="8" t="s">
        <v>24</v>
      </c>
      <c r="F4" s="8" t="s">
        <v>25</v>
      </c>
      <c r="G4" s="8" t="s">
        <v>26</v>
      </c>
      <c r="H4" s="7" t="s">
        <v>47</v>
      </c>
    </row>
    <row r="5" spans="1:11" ht="17.25" customHeight="1" x14ac:dyDescent="0.2">
      <c r="A5" s="9" t="s">
        <v>40</v>
      </c>
      <c r="B5" s="10">
        <v>29789</v>
      </c>
      <c r="C5" s="10">
        <v>267</v>
      </c>
      <c r="D5" s="10">
        <v>266</v>
      </c>
      <c r="E5" s="10">
        <v>1</v>
      </c>
      <c r="F5" s="10">
        <v>83</v>
      </c>
      <c r="G5" s="27">
        <v>95</v>
      </c>
      <c r="H5" s="10">
        <v>29884</v>
      </c>
      <c r="J5" s="26"/>
      <c r="K5" s="26"/>
    </row>
    <row r="6" spans="1:11" ht="12" customHeight="1" x14ac:dyDescent="0.2">
      <c r="A6" s="12" t="s">
        <v>50</v>
      </c>
      <c r="B6" s="14">
        <v>2589</v>
      </c>
      <c r="C6" s="13">
        <v>267</v>
      </c>
      <c r="D6" s="13">
        <v>1</v>
      </c>
      <c r="E6" s="14">
        <v>266</v>
      </c>
      <c r="F6" s="13">
        <v>31</v>
      </c>
      <c r="G6" s="28">
        <v>305</v>
      </c>
      <c r="H6" s="14">
        <v>2894</v>
      </c>
      <c r="J6" s="24"/>
    </row>
    <row r="7" spans="1:11" ht="12" customHeight="1" x14ac:dyDescent="0.2">
      <c r="A7" s="1" t="s">
        <v>10</v>
      </c>
      <c r="B7" s="14">
        <v>3313</v>
      </c>
      <c r="C7" s="14" t="s">
        <v>9</v>
      </c>
      <c r="D7" s="13" t="s">
        <v>9</v>
      </c>
      <c r="E7" s="14" t="s">
        <v>9</v>
      </c>
      <c r="F7" s="13">
        <v>13</v>
      </c>
      <c r="G7" s="28">
        <v>16</v>
      </c>
      <c r="H7" s="14">
        <v>3329</v>
      </c>
      <c r="J7" s="24"/>
    </row>
    <row r="8" spans="1:11" ht="12" customHeight="1" x14ac:dyDescent="0.2">
      <c r="A8" s="1" t="s">
        <v>0</v>
      </c>
      <c r="B8" s="14">
        <v>2910</v>
      </c>
      <c r="C8" s="14" t="s">
        <v>9</v>
      </c>
      <c r="D8" s="13" t="s">
        <v>9</v>
      </c>
      <c r="E8" s="14" t="s">
        <v>9</v>
      </c>
      <c r="F8" s="13">
        <v>-37</v>
      </c>
      <c r="G8" s="28">
        <v>-39</v>
      </c>
      <c r="H8" s="14">
        <v>2871</v>
      </c>
      <c r="J8" s="24"/>
    </row>
    <row r="9" spans="1:11" ht="12" customHeight="1" x14ac:dyDescent="0.2">
      <c r="A9" s="1" t="s">
        <v>1</v>
      </c>
      <c r="B9" s="14">
        <v>3700</v>
      </c>
      <c r="C9" s="14" t="s">
        <v>9</v>
      </c>
      <c r="D9" s="13" t="s">
        <v>9</v>
      </c>
      <c r="E9" s="14" t="s">
        <v>9</v>
      </c>
      <c r="F9" s="13">
        <v>55</v>
      </c>
      <c r="G9" s="28">
        <v>61</v>
      </c>
      <c r="H9" s="14">
        <v>3761</v>
      </c>
      <c r="J9" s="24"/>
    </row>
    <row r="10" spans="1:11" ht="12" customHeight="1" x14ac:dyDescent="0.2">
      <c r="A10" s="1" t="s">
        <v>2</v>
      </c>
      <c r="B10" s="14">
        <v>3787</v>
      </c>
      <c r="C10" s="14" t="s">
        <v>9</v>
      </c>
      <c r="D10" s="13">
        <v>2</v>
      </c>
      <c r="E10" s="14">
        <v>-2</v>
      </c>
      <c r="F10" s="13">
        <v>18</v>
      </c>
      <c r="G10" s="28">
        <v>15</v>
      </c>
      <c r="H10" s="14">
        <v>3802</v>
      </c>
      <c r="J10" s="24"/>
    </row>
    <row r="11" spans="1:11" ht="17.25" customHeight="1" x14ac:dyDescent="0.2">
      <c r="A11" s="1" t="s">
        <v>3</v>
      </c>
      <c r="B11" s="14">
        <v>4148</v>
      </c>
      <c r="C11" s="14" t="s">
        <v>9</v>
      </c>
      <c r="D11" s="13">
        <v>13</v>
      </c>
      <c r="E11" s="14">
        <v>-13</v>
      </c>
      <c r="F11" s="13">
        <v>7</v>
      </c>
      <c r="G11" s="28">
        <v>-8</v>
      </c>
      <c r="H11" s="14">
        <v>4140</v>
      </c>
      <c r="J11" s="24"/>
    </row>
    <row r="12" spans="1:11" ht="12" customHeight="1" x14ac:dyDescent="0.2">
      <c r="A12" s="1" t="s">
        <v>4</v>
      </c>
      <c r="B12" s="14">
        <v>3949</v>
      </c>
      <c r="C12" s="14" t="s">
        <v>9</v>
      </c>
      <c r="D12" s="13">
        <v>34</v>
      </c>
      <c r="E12" s="14">
        <v>-34</v>
      </c>
      <c r="F12" s="13">
        <v>-8</v>
      </c>
      <c r="G12" s="28">
        <v>-43</v>
      </c>
      <c r="H12" s="14">
        <v>3906</v>
      </c>
      <c r="J12" s="24"/>
    </row>
    <row r="13" spans="1:11" ht="12" customHeight="1" x14ac:dyDescent="0.2">
      <c r="A13" s="1" t="s">
        <v>5</v>
      </c>
      <c r="B13" s="14">
        <v>3373</v>
      </c>
      <c r="C13" s="14" t="s">
        <v>9</v>
      </c>
      <c r="D13" s="13">
        <v>58</v>
      </c>
      <c r="E13" s="14">
        <v>-58</v>
      </c>
      <c r="F13" s="13">
        <v>-2</v>
      </c>
      <c r="G13" s="28">
        <v>-60</v>
      </c>
      <c r="H13" s="14">
        <v>3313</v>
      </c>
      <c r="J13" s="24"/>
    </row>
    <row r="14" spans="1:11" ht="12" customHeight="1" x14ac:dyDescent="0.2">
      <c r="A14" s="1" t="s">
        <v>6</v>
      </c>
      <c r="B14" s="14">
        <v>1558</v>
      </c>
      <c r="C14" s="14" t="s">
        <v>9</v>
      </c>
      <c r="D14" s="13">
        <v>82</v>
      </c>
      <c r="E14" s="14">
        <v>-82</v>
      </c>
      <c r="F14" s="13">
        <v>6</v>
      </c>
      <c r="G14" s="28">
        <v>-76</v>
      </c>
      <c r="H14" s="14">
        <v>1482</v>
      </c>
      <c r="J14" s="24"/>
    </row>
    <row r="15" spans="1:11" ht="12" customHeight="1" x14ac:dyDescent="0.2">
      <c r="A15" s="1" t="s">
        <v>7</v>
      </c>
      <c r="B15" s="14">
        <v>439</v>
      </c>
      <c r="C15" s="14" t="s">
        <v>9</v>
      </c>
      <c r="D15" s="13">
        <v>66</v>
      </c>
      <c r="E15" s="14">
        <v>-66</v>
      </c>
      <c r="F15" s="13" t="s">
        <v>9</v>
      </c>
      <c r="G15" s="28">
        <v>-66</v>
      </c>
      <c r="H15" s="14">
        <v>373</v>
      </c>
      <c r="J15" s="24"/>
    </row>
    <row r="16" spans="1:11" ht="17.25" customHeight="1" x14ac:dyDescent="0.2">
      <c r="A16" s="1" t="s">
        <v>8</v>
      </c>
      <c r="B16" s="14">
        <v>23</v>
      </c>
      <c r="C16" s="14" t="s">
        <v>9</v>
      </c>
      <c r="D16" s="13">
        <v>10</v>
      </c>
      <c r="E16" s="14">
        <v>-10</v>
      </c>
      <c r="F16" s="13" t="s">
        <v>9</v>
      </c>
      <c r="G16" s="28">
        <v>-10</v>
      </c>
      <c r="H16" s="14">
        <v>13</v>
      </c>
      <c r="J16" s="24"/>
    </row>
    <row r="17" spans="1:10" ht="17.25" customHeight="1" x14ac:dyDescent="0.2">
      <c r="A17" s="9" t="s">
        <v>42</v>
      </c>
      <c r="B17" s="14"/>
      <c r="C17" s="14"/>
      <c r="D17" s="14"/>
      <c r="E17" s="14"/>
      <c r="F17" s="10"/>
      <c r="G17" s="28"/>
      <c r="H17" s="14"/>
      <c r="J17" s="24"/>
    </row>
    <row r="18" spans="1:10" ht="12" customHeight="1" x14ac:dyDescent="0.2">
      <c r="A18" s="9" t="s">
        <v>40</v>
      </c>
      <c r="B18" s="10">
        <v>14919</v>
      </c>
      <c r="C18" s="10">
        <v>130</v>
      </c>
      <c r="D18" s="10">
        <v>127</v>
      </c>
      <c r="E18" s="10">
        <v>3</v>
      </c>
      <c r="F18" s="27">
        <v>70</v>
      </c>
      <c r="G18" s="10">
        <v>86</v>
      </c>
      <c r="H18" s="27">
        <v>15005</v>
      </c>
      <c r="J18" s="24"/>
    </row>
    <row r="19" spans="1:10" ht="12" customHeight="1" x14ac:dyDescent="0.2">
      <c r="A19" s="12" t="s">
        <v>50</v>
      </c>
      <c r="B19" s="14">
        <v>1262</v>
      </c>
      <c r="C19" s="30">
        <v>130</v>
      </c>
      <c r="D19" s="28" t="s">
        <v>9</v>
      </c>
      <c r="E19" s="28">
        <v>130</v>
      </c>
      <c r="F19" s="28">
        <v>11</v>
      </c>
      <c r="G19" s="28">
        <v>147</v>
      </c>
      <c r="H19" s="28">
        <v>1409</v>
      </c>
      <c r="J19" s="24"/>
    </row>
    <row r="20" spans="1:10" ht="12" customHeight="1" x14ac:dyDescent="0.2">
      <c r="A20" s="1" t="s">
        <v>10</v>
      </c>
      <c r="B20" s="14">
        <v>1602</v>
      </c>
      <c r="C20" s="28" t="s">
        <v>9</v>
      </c>
      <c r="D20" s="28" t="s">
        <v>9</v>
      </c>
      <c r="E20" s="28" t="s">
        <v>9</v>
      </c>
      <c r="F20" s="28">
        <v>8</v>
      </c>
      <c r="G20" s="28">
        <v>11</v>
      </c>
      <c r="H20" s="28">
        <v>1613</v>
      </c>
      <c r="J20" s="24"/>
    </row>
    <row r="21" spans="1:10" ht="12" customHeight="1" x14ac:dyDescent="0.2">
      <c r="A21" s="1" t="s">
        <v>0</v>
      </c>
      <c r="B21" s="14">
        <v>1340</v>
      </c>
      <c r="C21" s="28" t="s">
        <v>9</v>
      </c>
      <c r="D21" s="28" t="s">
        <v>9</v>
      </c>
      <c r="E21" s="28" t="s">
        <v>9</v>
      </c>
      <c r="F21" s="28">
        <v>-6</v>
      </c>
      <c r="G21" s="28">
        <v>-6</v>
      </c>
      <c r="H21" s="28">
        <v>1334</v>
      </c>
      <c r="J21" s="24"/>
    </row>
    <row r="22" spans="1:10" ht="12" customHeight="1" x14ac:dyDescent="0.2">
      <c r="A22" s="1" t="s">
        <v>1</v>
      </c>
      <c r="B22" s="14">
        <v>1799</v>
      </c>
      <c r="C22" s="28" t="s">
        <v>9</v>
      </c>
      <c r="D22" s="30" t="s">
        <v>9</v>
      </c>
      <c r="E22" s="28" t="s">
        <v>9</v>
      </c>
      <c r="F22" s="28">
        <v>35</v>
      </c>
      <c r="G22" s="28">
        <v>39</v>
      </c>
      <c r="H22" s="28">
        <v>1838</v>
      </c>
      <c r="J22" s="24"/>
    </row>
    <row r="23" spans="1:10" ht="12" customHeight="1" x14ac:dyDescent="0.2">
      <c r="A23" s="1" t="s">
        <v>2</v>
      </c>
      <c r="B23" s="14">
        <v>1860</v>
      </c>
      <c r="C23" s="28" t="s">
        <v>9</v>
      </c>
      <c r="D23" s="28" t="s">
        <v>9</v>
      </c>
      <c r="E23" s="28" t="s">
        <v>9</v>
      </c>
      <c r="F23" s="28">
        <v>10</v>
      </c>
      <c r="G23" s="28">
        <v>10</v>
      </c>
      <c r="H23" s="28">
        <v>1870</v>
      </c>
      <c r="J23" s="24"/>
    </row>
    <row r="24" spans="1:10" ht="17.25" customHeight="1" x14ac:dyDescent="0.2">
      <c r="A24" s="1" t="s">
        <v>3</v>
      </c>
      <c r="B24" s="14">
        <v>2101</v>
      </c>
      <c r="C24" s="28" t="s">
        <v>9</v>
      </c>
      <c r="D24" s="28">
        <v>4</v>
      </c>
      <c r="E24" s="28">
        <v>-4</v>
      </c>
      <c r="F24" s="28">
        <v>14</v>
      </c>
      <c r="G24" s="28">
        <v>10</v>
      </c>
      <c r="H24" s="28">
        <v>2111</v>
      </c>
      <c r="J24" s="24"/>
    </row>
    <row r="25" spans="1:10" ht="12" customHeight="1" x14ac:dyDescent="0.2">
      <c r="A25" s="1" t="s">
        <v>4</v>
      </c>
      <c r="B25" s="14">
        <v>2082</v>
      </c>
      <c r="C25" s="28" t="s">
        <v>9</v>
      </c>
      <c r="D25" s="28">
        <v>15</v>
      </c>
      <c r="E25" s="28">
        <v>-15</v>
      </c>
      <c r="F25" s="28">
        <v>-4</v>
      </c>
      <c r="G25" s="28">
        <v>-19</v>
      </c>
      <c r="H25" s="28">
        <v>2063</v>
      </c>
      <c r="J25" s="24"/>
    </row>
    <row r="26" spans="1:10" ht="12" customHeight="1" x14ac:dyDescent="0.2">
      <c r="A26" s="1" t="s">
        <v>5</v>
      </c>
      <c r="B26" s="14">
        <v>1685</v>
      </c>
      <c r="C26" s="28" t="s">
        <v>9</v>
      </c>
      <c r="D26" s="28">
        <v>18</v>
      </c>
      <c r="E26" s="28">
        <v>-18</v>
      </c>
      <c r="F26" s="28">
        <v>-2</v>
      </c>
      <c r="G26" s="28">
        <v>-20</v>
      </c>
      <c r="H26" s="28">
        <v>1665</v>
      </c>
      <c r="J26" s="24"/>
    </row>
    <row r="27" spans="1:10" ht="12" customHeight="1" x14ac:dyDescent="0.2">
      <c r="A27" s="1" t="s">
        <v>6</v>
      </c>
      <c r="B27" s="14">
        <v>871</v>
      </c>
      <c r="C27" s="28" t="s">
        <v>9</v>
      </c>
      <c r="D27" s="28">
        <v>39</v>
      </c>
      <c r="E27" s="28">
        <v>-39</v>
      </c>
      <c r="F27" s="28">
        <v>4</v>
      </c>
      <c r="G27" s="28">
        <v>-35</v>
      </c>
      <c r="H27" s="28">
        <v>836</v>
      </c>
      <c r="J27" s="24"/>
    </row>
    <row r="28" spans="1:10" ht="12" customHeight="1" x14ac:dyDescent="0.2">
      <c r="A28" s="1" t="s">
        <v>7</v>
      </c>
      <c r="B28" s="14">
        <v>299</v>
      </c>
      <c r="C28" s="28" t="s">
        <v>9</v>
      </c>
      <c r="D28" s="28">
        <v>45</v>
      </c>
      <c r="E28" s="28">
        <v>-45</v>
      </c>
      <c r="F28" s="28" t="s">
        <v>9</v>
      </c>
      <c r="G28" s="28">
        <v>-45</v>
      </c>
      <c r="H28" s="28">
        <v>254</v>
      </c>
      <c r="J28" s="24"/>
    </row>
    <row r="29" spans="1:10" ht="17.25" customHeight="1" x14ac:dyDescent="0.2">
      <c r="A29" s="1" t="s">
        <v>8</v>
      </c>
      <c r="B29" s="14">
        <v>18</v>
      </c>
      <c r="C29" s="28" t="s">
        <v>9</v>
      </c>
      <c r="D29" s="28">
        <v>6</v>
      </c>
      <c r="E29" s="28">
        <v>-6</v>
      </c>
      <c r="F29" s="28" t="s">
        <v>9</v>
      </c>
      <c r="G29" s="28">
        <v>-6</v>
      </c>
      <c r="H29" s="28">
        <v>12</v>
      </c>
      <c r="J29" s="24"/>
    </row>
    <row r="30" spans="1:10" ht="17.25" customHeight="1" x14ac:dyDescent="0.2">
      <c r="A30" s="15" t="s">
        <v>43</v>
      </c>
      <c r="B30" s="14"/>
      <c r="C30" s="14"/>
      <c r="D30" s="14"/>
      <c r="E30" s="14"/>
      <c r="F30" s="27"/>
      <c r="G30" s="28"/>
      <c r="H30" s="28"/>
      <c r="J30" s="24"/>
    </row>
    <row r="31" spans="1:10" ht="12" customHeight="1" x14ac:dyDescent="0.2">
      <c r="A31" s="15" t="s">
        <v>40</v>
      </c>
      <c r="B31" s="16">
        <v>14870</v>
      </c>
      <c r="C31" s="16">
        <v>137</v>
      </c>
      <c r="D31" s="16">
        <v>139</v>
      </c>
      <c r="E31" s="16">
        <v>-2</v>
      </c>
      <c r="F31" s="29">
        <v>13</v>
      </c>
      <c r="G31" s="16">
        <v>9</v>
      </c>
      <c r="H31" s="29">
        <v>14879</v>
      </c>
      <c r="J31" s="24"/>
    </row>
    <row r="32" spans="1:10" ht="12" customHeight="1" x14ac:dyDescent="0.2">
      <c r="A32" s="12" t="s">
        <v>50</v>
      </c>
      <c r="B32" s="14">
        <v>1327</v>
      </c>
      <c r="C32" s="17">
        <v>137</v>
      </c>
      <c r="D32" s="13">
        <v>1</v>
      </c>
      <c r="E32" s="18">
        <v>136</v>
      </c>
      <c r="F32" s="14">
        <v>20</v>
      </c>
      <c r="G32" s="28">
        <v>158</v>
      </c>
      <c r="H32" s="37">
        <v>1485</v>
      </c>
      <c r="J32" s="24"/>
    </row>
    <row r="33" spans="1:10" ht="12" customHeight="1" x14ac:dyDescent="0.2">
      <c r="A33" s="1" t="s">
        <v>10</v>
      </c>
      <c r="B33" s="14">
        <v>1711</v>
      </c>
      <c r="C33" s="14" t="s">
        <v>9</v>
      </c>
      <c r="D33" s="13" t="s">
        <v>9</v>
      </c>
      <c r="E33" s="18" t="s">
        <v>9</v>
      </c>
      <c r="F33" s="14">
        <v>5</v>
      </c>
      <c r="G33" s="28">
        <v>5</v>
      </c>
      <c r="H33" s="28">
        <v>1716</v>
      </c>
      <c r="J33" s="24"/>
    </row>
    <row r="34" spans="1:10" ht="12" customHeight="1" x14ac:dyDescent="0.2">
      <c r="A34" s="1" t="s">
        <v>0</v>
      </c>
      <c r="B34" s="14">
        <v>1570</v>
      </c>
      <c r="C34" s="14" t="s">
        <v>9</v>
      </c>
      <c r="D34" s="14" t="s">
        <v>9</v>
      </c>
      <c r="E34" s="18" t="s">
        <v>9</v>
      </c>
      <c r="F34" s="14">
        <v>-31</v>
      </c>
      <c r="G34" s="28">
        <v>-33</v>
      </c>
      <c r="H34" s="28">
        <v>1537</v>
      </c>
      <c r="J34" s="24"/>
    </row>
    <row r="35" spans="1:10" ht="12" customHeight="1" x14ac:dyDescent="0.2">
      <c r="A35" s="1" t="s">
        <v>1</v>
      </c>
      <c r="B35" s="14">
        <v>1901</v>
      </c>
      <c r="C35" s="14" t="s">
        <v>9</v>
      </c>
      <c r="D35" s="14" t="s">
        <v>9</v>
      </c>
      <c r="E35" s="18" t="s">
        <v>9</v>
      </c>
      <c r="F35" s="14">
        <v>20</v>
      </c>
      <c r="G35" s="28">
        <v>22</v>
      </c>
      <c r="H35" s="28">
        <v>1923</v>
      </c>
      <c r="J35" s="24"/>
    </row>
    <row r="36" spans="1:10" ht="12" customHeight="1" x14ac:dyDescent="0.2">
      <c r="A36" s="1" t="s">
        <v>2</v>
      </c>
      <c r="B36" s="14">
        <v>1927</v>
      </c>
      <c r="C36" s="14" t="s">
        <v>9</v>
      </c>
      <c r="D36" s="14">
        <v>2</v>
      </c>
      <c r="E36" s="18">
        <v>-2</v>
      </c>
      <c r="F36" s="14">
        <v>8</v>
      </c>
      <c r="G36" s="28">
        <v>5</v>
      </c>
      <c r="H36" s="28">
        <v>1932</v>
      </c>
      <c r="J36" s="24"/>
    </row>
    <row r="37" spans="1:10" ht="17.25" customHeight="1" x14ac:dyDescent="0.2">
      <c r="A37" s="1" t="s">
        <v>3</v>
      </c>
      <c r="B37" s="14">
        <v>2047</v>
      </c>
      <c r="C37" s="14" t="s">
        <v>9</v>
      </c>
      <c r="D37" s="14">
        <v>9</v>
      </c>
      <c r="E37" s="18">
        <v>-9</v>
      </c>
      <c r="F37" s="14">
        <v>-7</v>
      </c>
      <c r="G37" s="28">
        <v>-18</v>
      </c>
      <c r="H37" s="28">
        <v>2029</v>
      </c>
      <c r="J37" s="24"/>
    </row>
    <row r="38" spans="1:10" ht="12" customHeight="1" x14ac:dyDescent="0.2">
      <c r="A38" s="1" t="s">
        <v>4</v>
      </c>
      <c r="B38" s="14">
        <v>1867</v>
      </c>
      <c r="C38" s="14" t="s">
        <v>9</v>
      </c>
      <c r="D38" s="14">
        <v>19</v>
      </c>
      <c r="E38" s="18">
        <v>-19</v>
      </c>
      <c r="F38" s="14">
        <v>-4</v>
      </c>
      <c r="G38" s="28">
        <v>-24</v>
      </c>
      <c r="H38" s="28">
        <v>1843</v>
      </c>
      <c r="J38" s="24"/>
    </row>
    <row r="39" spans="1:10" ht="12" customHeight="1" x14ac:dyDescent="0.2">
      <c r="A39" s="1" t="s">
        <v>5</v>
      </c>
      <c r="B39" s="14">
        <v>1688</v>
      </c>
      <c r="C39" s="14" t="s">
        <v>9</v>
      </c>
      <c r="D39" s="14">
        <v>40</v>
      </c>
      <c r="E39" s="18">
        <v>-40</v>
      </c>
      <c r="F39" s="14" t="s">
        <v>9</v>
      </c>
      <c r="G39" s="28">
        <v>-40</v>
      </c>
      <c r="H39" s="28">
        <v>1648</v>
      </c>
      <c r="J39" s="24"/>
    </row>
    <row r="40" spans="1:10" ht="12" customHeight="1" x14ac:dyDescent="0.2">
      <c r="A40" s="1" t="s">
        <v>6</v>
      </c>
      <c r="B40" s="14">
        <v>687</v>
      </c>
      <c r="C40" s="14" t="s">
        <v>9</v>
      </c>
      <c r="D40" s="14">
        <v>43</v>
      </c>
      <c r="E40" s="18">
        <v>-43</v>
      </c>
      <c r="F40" s="14">
        <v>2</v>
      </c>
      <c r="G40" s="28">
        <v>-41</v>
      </c>
      <c r="H40" s="28">
        <v>646</v>
      </c>
      <c r="J40" s="24"/>
    </row>
    <row r="41" spans="1:10" ht="12" customHeight="1" x14ac:dyDescent="0.2">
      <c r="A41" s="1" t="s">
        <v>7</v>
      </c>
      <c r="B41" s="14">
        <v>140</v>
      </c>
      <c r="C41" s="14" t="s">
        <v>9</v>
      </c>
      <c r="D41" s="14">
        <v>21</v>
      </c>
      <c r="E41" s="18">
        <v>-21</v>
      </c>
      <c r="F41" s="13" t="s">
        <v>9</v>
      </c>
      <c r="G41" s="28">
        <v>-21</v>
      </c>
      <c r="H41" s="28">
        <v>119</v>
      </c>
      <c r="J41" s="24"/>
    </row>
    <row r="42" spans="1:10" ht="17.25" customHeight="1" thickBot="1" x14ac:dyDescent="0.25">
      <c r="A42" s="31" t="s">
        <v>8</v>
      </c>
      <c r="B42" s="32">
        <v>5</v>
      </c>
      <c r="C42" s="32" t="s">
        <v>9</v>
      </c>
      <c r="D42" s="32">
        <v>4</v>
      </c>
      <c r="E42" s="32">
        <v>-4</v>
      </c>
      <c r="F42" s="33" t="s">
        <v>9</v>
      </c>
      <c r="G42" s="34">
        <v>-4</v>
      </c>
      <c r="H42" s="34">
        <v>1</v>
      </c>
      <c r="J42" s="24"/>
    </row>
    <row r="43" spans="1:10" ht="12" customHeight="1" x14ac:dyDescent="0.2">
      <c r="A43" s="22" t="s">
        <v>29</v>
      </c>
    </row>
    <row r="44" spans="1:10" ht="12" customHeight="1" x14ac:dyDescent="0.2">
      <c r="A44" s="23" t="s">
        <v>53</v>
      </c>
    </row>
    <row r="45" spans="1:10" ht="12.75" customHeight="1" x14ac:dyDescent="0.2">
      <c r="B45" s="24"/>
    </row>
    <row r="103" spans="10:10" ht="12.75" customHeight="1" x14ac:dyDescent="0.2">
      <c r="J103" s="25"/>
    </row>
    <row r="104" spans="10:10" ht="12.75" customHeight="1" x14ac:dyDescent="0.2">
      <c r="J104" s="2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C9A3F-5B12-4D64-9E0F-D0810D915ADD}">
  <dimension ref="A1:K104"/>
  <sheetViews>
    <sheetView showGridLines="0" workbookViewId="0"/>
  </sheetViews>
  <sheetFormatPr defaultRowHeight="12.75" customHeight="1" x14ac:dyDescent="0.2"/>
  <cols>
    <col min="1" max="1" width="9.140625" style="2" customWidth="1"/>
    <col min="2" max="6" width="10.140625" style="2" customWidth="1"/>
    <col min="7" max="7" width="10.140625" style="26" customWidth="1"/>
    <col min="8" max="8" width="10.140625" style="2" customWidth="1"/>
    <col min="9" max="16384" width="9.140625" style="2"/>
  </cols>
  <sheetData>
    <row r="1" spans="1:11" ht="12.75" customHeight="1" x14ac:dyDescent="0.2">
      <c r="A1" s="1" t="s">
        <v>14</v>
      </c>
    </row>
    <row r="2" spans="1:11" ht="28.5" customHeight="1" thickBot="1" x14ac:dyDescent="0.25">
      <c r="A2" s="3" t="s">
        <v>45</v>
      </c>
    </row>
    <row r="3" spans="1:11" ht="12" customHeight="1" x14ac:dyDescent="0.2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17</v>
      </c>
    </row>
    <row r="4" spans="1:11" ht="12" customHeight="1" x14ac:dyDescent="0.2">
      <c r="A4" s="6" t="s">
        <v>23</v>
      </c>
      <c r="B4" s="7">
        <v>43100</v>
      </c>
      <c r="C4" s="8"/>
      <c r="D4" s="8"/>
      <c r="E4" s="8" t="s">
        <v>24</v>
      </c>
      <c r="F4" s="8" t="s">
        <v>25</v>
      </c>
      <c r="G4" s="8" t="s">
        <v>26</v>
      </c>
      <c r="H4" s="7">
        <v>43465</v>
      </c>
    </row>
    <row r="5" spans="1:11" ht="17.25" customHeight="1" x14ac:dyDescent="0.2">
      <c r="A5" s="9" t="s">
        <v>40</v>
      </c>
      <c r="B5" s="10">
        <v>29489</v>
      </c>
      <c r="C5" s="10">
        <v>280</v>
      </c>
      <c r="D5" s="10">
        <v>272</v>
      </c>
      <c r="E5" s="10">
        <v>8</v>
      </c>
      <c r="F5" s="10">
        <v>291</v>
      </c>
      <c r="G5" s="27">
        <v>300</v>
      </c>
      <c r="H5" s="10">
        <v>29789</v>
      </c>
      <c r="J5" s="26"/>
      <c r="K5" s="26"/>
    </row>
    <row r="6" spans="1:11" ht="12" customHeight="1" x14ac:dyDescent="0.2">
      <c r="A6" s="12" t="s">
        <v>41</v>
      </c>
      <c r="B6" s="14">
        <v>2204</v>
      </c>
      <c r="C6" s="13">
        <v>280</v>
      </c>
      <c r="D6" s="13" t="s">
        <v>9</v>
      </c>
      <c r="E6" s="14">
        <v>280</v>
      </c>
      <c r="F6" s="13">
        <v>105</v>
      </c>
      <c r="G6" s="28">
        <v>385</v>
      </c>
      <c r="H6" s="14">
        <v>2589</v>
      </c>
      <c r="J6" s="24"/>
    </row>
    <row r="7" spans="1:11" ht="12" customHeight="1" x14ac:dyDescent="0.2">
      <c r="A7" s="1" t="s">
        <v>10</v>
      </c>
      <c r="B7" s="14">
        <v>3261</v>
      </c>
      <c r="C7" s="14" t="s">
        <v>9</v>
      </c>
      <c r="D7" s="13" t="s">
        <v>9</v>
      </c>
      <c r="E7" s="14" t="s">
        <v>9</v>
      </c>
      <c r="F7" s="13">
        <v>50</v>
      </c>
      <c r="G7" s="28">
        <v>52</v>
      </c>
      <c r="H7" s="14">
        <v>3313</v>
      </c>
      <c r="J7" s="24"/>
    </row>
    <row r="8" spans="1:11" ht="12" customHeight="1" x14ac:dyDescent="0.2">
      <c r="A8" s="1" t="s">
        <v>0</v>
      </c>
      <c r="B8" s="14">
        <v>2956</v>
      </c>
      <c r="C8" s="14" t="s">
        <v>9</v>
      </c>
      <c r="D8" s="13">
        <v>1</v>
      </c>
      <c r="E8" s="14">
        <v>-1</v>
      </c>
      <c r="F8" s="13">
        <v>-44</v>
      </c>
      <c r="G8" s="28">
        <v>-46</v>
      </c>
      <c r="H8" s="14">
        <v>2910</v>
      </c>
      <c r="J8" s="24"/>
    </row>
    <row r="9" spans="1:11" ht="12" customHeight="1" x14ac:dyDescent="0.2">
      <c r="A9" s="1" t="s">
        <v>1</v>
      </c>
      <c r="B9" s="14">
        <v>3634</v>
      </c>
      <c r="C9" s="14" t="s">
        <v>9</v>
      </c>
      <c r="D9" s="13">
        <v>2</v>
      </c>
      <c r="E9" s="14">
        <v>-2</v>
      </c>
      <c r="F9" s="13">
        <v>73</v>
      </c>
      <c r="G9" s="28">
        <v>66</v>
      </c>
      <c r="H9" s="14">
        <v>3700</v>
      </c>
      <c r="J9" s="24"/>
    </row>
    <row r="10" spans="1:11" ht="12" customHeight="1" x14ac:dyDescent="0.2">
      <c r="A10" s="1" t="s">
        <v>2</v>
      </c>
      <c r="B10" s="14">
        <v>3736</v>
      </c>
      <c r="C10" s="14" t="s">
        <v>9</v>
      </c>
      <c r="D10" s="13">
        <v>5</v>
      </c>
      <c r="E10" s="14">
        <v>-5</v>
      </c>
      <c r="F10" s="13">
        <v>54</v>
      </c>
      <c r="G10" s="28">
        <v>51</v>
      </c>
      <c r="H10" s="14">
        <v>3787</v>
      </c>
      <c r="J10" s="24"/>
    </row>
    <row r="11" spans="1:11" ht="17.25" customHeight="1" x14ac:dyDescent="0.2">
      <c r="A11" s="1" t="s">
        <v>3</v>
      </c>
      <c r="B11" s="14">
        <v>4124</v>
      </c>
      <c r="C11" s="14" t="s">
        <v>9</v>
      </c>
      <c r="D11" s="13">
        <v>9</v>
      </c>
      <c r="E11" s="14">
        <v>-9</v>
      </c>
      <c r="F11" s="13">
        <v>32</v>
      </c>
      <c r="G11" s="28">
        <v>24</v>
      </c>
      <c r="H11" s="14">
        <v>4148</v>
      </c>
      <c r="J11" s="24"/>
    </row>
    <row r="12" spans="1:11" ht="12" customHeight="1" x14ac:dyDescent="0.2">
      <c r="A12" s="1" t="s">
        <v>4</v>
      </c>
      <c r="B12" s="14">
        <v>3961</v>
      </c>
      <c r="C12" s="14" t="s">
        <v>9</v>
      </c>
      <c r="D12" s="13">
        <v>21</v>
      </c>
      <c r="E12" s="14">
        <v>-21</v>
      </c>
      <c r="F12" s="13">
        <v>8</v>
      </c>
      <c r="G12" s="28">
        <v>-12</v>
      </c>
      <c r="H12" s="14">
        <v>3949</v>
      </c>
      <c r="J12" s="24"/>
    </row>
    <row r="13" spans="1:11" ht="12" customHeight="1" x14ac:dyDescent="0.2">
      <c r="A13" s="1" t="s">
        <v>5</v>
      </c>
      <c r="B13" s="14">
        <v>3418</v>
      </c>
      <c r="C13" s="14" t="s">
        <v>9</v>
      </c>
      <c r="D13" s="13">
        <v>60</v>
      </c>
      <c r="E13" s="14">
        <v>-60</v>
      </c>
      <c r="F13" s="13">
        <v>14</v>
      </c>
      <c r="G13" s="28">
        <v>-45</v>
      </c>
      <c r="H13" s="14">
        <v>3373</v>
      </c>
      <c r="J13" s="24"/>
    </row>
    <row r="14" spans="1:11" ht="12" customHeight="1" x14ac:dyDescent="0.2">
      <c r="A14" s="1" t="s">
        <v>6</v>
      </c>
      <c r="B14" s="14">
        <v>1651</v>
      </c>
      <c r="C14" s="14" t="s">
        <v>9</v>
      </c>
      <c r="D14" s="13">
        <v>92</v>
      </c>
      <c r="E14" s="14">
        <v>-92</v>
      </c>
      <c r="F14" s="13">
        <v>-1</v>
      </c>
      <c r="G14" s="28">
        <v>-93</v>
      </c>
      <c r="H14" s="14">
        <v>1558</v>
      </c>
      <c r="J14" s="24"/>
    </row>
    <row r="15" spans="1:11" ht="12" customHeight="1" x14ac:dyDescent="0.2">
      <c r="A15" s="1" t="s">
        <v>7</v>
      </c>
      <c r="B15" s="14">
        <v>510</v>
      </c>
      <c r="C15" s="14" t="s">
        <v>9</v>
      </c>
      <c r="D15" s="13">
        <v>71</v>
      </c>
      <c r="E15" s="14">
        <v>-71</v>
      </c>
      <c r="F15" s="13" t="s">
        <v>9</v>
      </c>
      <c r="G15" s="28">
        <v>-71</v>
      </c>
      <c r="H15" s="14">
        <v>439</v>
      </c>
      <c r="J15" s="24"/>
    </row>
    <row r="16" spans="1:11" ht="17.25" customHeight="1" x14ac:dyDescent="0.2">
      <c r="A16" s="1" t="s">
        <v>8</v>
      </c>
      <c r="B16" s="14">
        <v>34</v>
      </c>
      <c r="C16" s="14" t="s">
        <v>9</v>
      </c>
      <c r="D16" s="13">
        <v>11</v>
      </c>
      <c r="E16" s="14">
        <v>-11</v>
      </c>
      <c r="F16" s="13" t="s">
        <v>9</v>
      </c>
      <c r="G16" s="28">
        <v>-11</v>
      </c>
      <c r="H16" s="14">
        <v>23</v>
      </c>
      <c r="J16" s="24"/>
    </row>
    <row r="17" spans="1:10" ht="17.25" customHeight="1" x14ac:dyDescent="0.2">
      <c r="A17" s="9" t="s">
        <v>42</v>
      </c>
      <c r="B17" s="14"/>
      <c r="C17" s="14"/>
      <c r="D17" s="14"/>
      <c r="E17" s="14"/>
      <c r="F17" s="10"/>
      <c r="G17" s="28"/>
      <c r="H17" s="14"/>
      <c r="J17" s="24"/>
    </row>
    <row r="18" spans="1:10" ht="12" customHeight="1" x14ac:dyDescent="0.2">
      <c r="A18" s="9" t="s">
        <v>40</v>
      </c>
      <c r="B18" s="10">
        <v>14769</v>
      </c>
      <c r="C18" s="10">
        <v>129</v>
      </c>
      <c r="D18" s="10">
        <v>131</v>
      </c>
      <c r="E18" s="10">
        <v>-1</v>
      </c>
      <c r="F18" s="27">
        <v>151</v>
      </c>
      <c r="G18" s="10">
        <v>150</v>
      </c>
      <c r="H18" s="27">
        <v>14919</v>
      </c>
      <c r="J18" s="24"/>
    </row>
    <row r="19" spans="1:10" ht="12" customHeight="1" x14ac:dyDescent="0.2">
      <c r="A19" s="12" t="s">
        <v>41</v>
      </c>
      <c r="B19" s="14">
        <v>1088</v>
      </c>
      <c r="C19" s="30">
        <v>129</v>
      </c>
      <c r="D19" s="28" t="s">
        <v>9</v>
      </c>
      <c r="E19" s="28">
        <v>129</v>
      </c>
      <c r="F19" s="28">
        <v>45</v>
      </c>
      <c r="G19" s="28">
        <v>174</v>
      </c>
      <c r="H19" s="28">
        <v>1262</v>
      </c>
      <c r="J19" s="24"/>
    </row>
    <row r="20" spans="1:10" ht="12" customHeight="1" x14ac:dyDescent="0.2">
      <c r="A20" s="1" t="s">
        <v>10</v>
      </c>
      <c r="B20" s="14">
        <v>1572</v>
      </c>
      <c r="C20" s="28" t="s">
        <v>9</v>
      </c>
      <c r="D20" s="28" t="s">
        <v>9</v>
      </c>
      <c r="E20" s="28" t="s">
        <v>9</v>
      </c>
      <c r="F20" s="28">
        <v>28</v>
      </c>
      <c r="G20" s="28">
        <v>30</v>
      </c>
      <c r="H20" s="28">
        <v>1602</v>
      </c>
      <c r="J20" s="24"/>
    </row>
    <row r="21" spans="1:10" ht="12" customHeight="1" x14ac:dyDescent="0.2">
      <c r="A21" s="1" t="s">
        <v>0</v>
      </c>
      <c r="B21" s="14">
        <v>1370</v>
      </c>
      <c r="C21" s="28" t="s">
        <v>9</v>
      </c>
      <c r="D21" s="28">
        <v>1</v>
      </c>
      <c r="E21" s="28" t="s">
        <v>9</v>
      </c>
      <c r="F21" s="28">
        <v>-28</v>
      </c>
      <c r="G21" s="28">
        <v>-30</v>
      </c>
      <c r="H21" s="28">
        <v>1340</v>
      </c>
      <c r="J21" s="24"/>
    </row>
    <row r="22" spans="1:10" ht="12" customHeight="1" x14ac:dyDescent="0.2">
      <c r="A22" s="1" t="s">
        <v>1</v>
      </c>
      <c r="B22" s="14">
        <v>1747</v>
      </c>
      <c r="C22" s="28" t="s">
        <v>9</v>
      </c>
      <c r="D22" s="30">
        <v>2</v>
      </c>
      <c r="E22" s="28">
        <v>-2</v>
      </c>
      <c r="F22" s="28">
        <v>56</v>
      </c>
      <c r="G22" s="28">
        <v>52</v>
      </c>
      <c r="H22" s="28">
        <v>1799</v>
      </c>
      <c r="J22" s="24"/>
    </row>
    <row r="23" spans="1:10" ht="12" customHeight="1" x14ac:dyDescent="0.2">
      <c r="A23" s="1" t="s">
        <v>2</v>
      </c>
      <c r="B23" s="14">
        <v>1833</v>
      </c>
      <c r="C23" s="28" t="s">
        <v>9</v>
      </c>
      <c r="D23" s="28">
        <v>1</v>
      </c>
      <c r="E23" s="28">
        <v>-1</v>
      </c>
      <c r="F23" s="28">
        <v>28</v>
      </c>
      <c r="G23" s="28">
        <v>27</v>
      </c>
      <c r="H23" s="28">
        <v>1860</v>
      </c>
      <c r="J23" s="24"/>
    </row>
    <row r="24" spans="1:10" ht="17.25" customHeight="1" x14ac:dyDescent="0.2">
      <c r="A24" s="1" t="s">
        <v>3</v>
      </c>
      <c r="B24" s="14">
        <v>2088</v>
      </c>
      <c r="C24" s="28" t="s">
        <v>9</v>
      </c>
      <c r="D24" s="28">
        <v>2</v>
      </c>
      <c r="E24" s="28">
        <v>-2</v>
      </c>
      <c r="F24" s="28">
        <v>15</v>
      </c>
      <c r="G24" s="28">
        <v>13</v>
      </c>
      <c r="H24" s="28">
        <v>2101</v>
      </c>
      <c r="J24" s="24"/>
    </row>
    <row r="25" spans="1:10" ht="12" customHeight="1" x14ac:dyDescent="0.2">
      <c r="A25" s="1" t="s">
        <v>4</v>
      </c>
      <c r="B25" s="14">
        <v>2085</v>
      </c>
      <c r="C25" s="28" t="s">
        <v>9</v>
      </c>
      <c r="D25" s="28">
        <v>6</v>
      </c>
      <c r="E25" s="28">
        <v>-6</v>
      </c>
      <c r="F25" s="28">
        <v>2</v>
      </c>
      <c r="G25" s="28">
        <v>-3</v>
      </c>
      <c r="H25" s="28">
        <v>2082</v>
      </c>
      <c r="J25" s="24"/>
    </row>
    <row r="26" spans="1:10" ht="12" customHeight="1" x14ac:dyDescent="0.2">
      <c r="A26" s="1" t="s">
        <v>5</v>
      </c>
      <c r="B26" s="14">
        <v>1705</v>
      </c>
      <c r="C26" s="28" t="s">
        <v>9</v>
      </c>
      <c r="D26" s="28">
        <v>28</v>
      </c>
      <c r="E26" s="28">
        <v>-28</v>
      </c>
      <c r="F26" s="28">
        <v>7</v>
      </c>
      <c r="G26" s="28">
        <v>-20</v>
      </c>
      <c r="H26" s="28">
        <v>1685</v>
      </c>
      <c r="J26" s="24"/>
    </row>
    <row r="27" spans="1:10" ht="12" customHeight="1" x14ac:dyDescent="0.2">
      <c r="A27" s="1" t="s">
        <v>6</v>
      </c>
      <c r="B27" s="14">
        <v>904</v>
      </c>
      <c r="C27" s="28" t="s">
        <v>9</v>
      </c>
      <c r="D27" s="28">
        <v>31</v>
      </c>
      <c r="E27" s="28">
        <v>-31</v>
      </c>
      <c r="F27" s="28">
        <v>-2</v>
      </c>
      <c r="G27" s="28">
        <v>-33</v>
      </c>
      <c r="H27" s="28">
        <v>871</v>
      </c>
      <c r="J27" s="24"/>
    </row>
    <row r="28" spans="1:10" ht="12" customHeight="1" x14ac:dyDescent="0.2">
      <c r="A28" s="1" t="s">
        <v>7</v>
      </c>
      <c r="B28" s="14">
        <v>348</v>
      </c>
      <c r="C28" s="28" t="s">
        <v>9</v>
      </c>
      <c r="D28" s="28">
        <v>49</v>
      </c>
      <c r="E28" s="28">
        <v>-49</v>
      </c>
      <c r="F28" s="28" t="s">
        <v>9</v>
      </c>
      <c r="G28" s="28">
        <v>-49</v>
      </c>
      <c r="H28" s="28">
        <v>299</v>
      </c>
      <c r="J28" s="24"/>
    </row>
    <row r="29" spans="1:10" ht="17.25" customHeight="1" x14ac:dyDescent="0.2">
      <c r="A29" s="1" t="s">
        <v>8</v>
      </c>
      <c r="B29" s="14">
        <v>29</v>
      </c>
      <c r="C29" s="28" t="s">
        <v>9</v>
      </c>
      <c r="D29" s="28">
        <v>11</v>
      </c>
      <c r="E29" s="28">
        <v>-11</v>
      </c>
      <c r="F29" s="28" t="s">
        <v>9</v>
      </c>
      <c r="G29" s="28">
        <v>-11</v>
      </c>
      <c r="H29" s="28">
        <v>18</v>
      </c>
      <c r="J29" s="24"/>
    </row>
    <row r="30" spans="1:10" ht="17.25" customHeight="1" x14ac:dyDescent="0.2">
      <c r="A30" s="15" t="s">
        <v>43</v>
      </c>
      <c r="B30" s="14"/>
      <c r="C30" s="14"/>
      <c r="D30" s="14"/>
      <c r="E30" s="14"/>
      <c r="F30" s="27"/>
      <c r="G30" s="28"/>
      <c r="H30" s="28"/>
      <c r="J30" s="24"/>
    </row>
    <row r="31" spans="1:10" ht="12" customHeight="1" x14ac:dyDescent="0.2">
      <c r="A31" s="15" t="s">
        <v>40</v>
      </c>
      <c r="B31" s="16">
        <v>14720</v>
      </c>
      <c r="C31" s="16">
        <v>151</v>
      </c>
      <c r="D31" s="16">
        <v>141</v>
      </c>
      <c r="E31" s="16">
        <v>10</v>
      </c>
      <c r="F31" s="29">
        <v>140</v>
      </c>
      <c r="G31" s="16">
        <v>150</v>
      </c>
      <c r="H31" s="29">
        <v>14870</v>
      </c>
      <c r="J31" s="24"/>
    </row>
    <row r="32" spans="1:10" ht="12" customHeight="1" x14ac:dyDescent="0.2">
      <c r="A32" s="12" t="s">
        <v>41</v>
      </c>
      <c r="B32" s="14">
        <v>1116</v>
      </c>
      <c r="C32" s="17">
        <v>151</v>
      </c>
      <c r="D32" s="13" t="s">
        <v>9</v>
      </c>
      <c r="E32" s="18">
        <v>151</v>
      </c>
      <c r="F32" s="14">
        <v>60</v>
      </c>
      <c r="G32" s="28">
        <v>211</v>
      </c>
      <c r="H32" s="37">
        <v>1327</v>
      </c>
      <c r="J32" s="24"/>
    </row>
    <row r="33" spans="1:10" ht="12" customHeight="1" x14ac:dyDescent="0.2">
      <c r="A33" s="1" t="s">
        <v>10</v>
      </c>
      <c r="B33" s="14">
        <v>1689</v>
      </c>
      <c r="C33" s="14" t="s">
        <v>9</v>
      </c>
      <c r="D33" s="13" t="s">
        <v>9</v>
      </c>
      <c r="E33" s="18" t="s">
        <v>9</v>
      </c>
      <c r="F33" s="14">
        <v>22</v>
      </c>
      <c r="G33" s="28">
        <v>22</v>
      </c>
      <c r="H33" s="28">
        <v>1711</v>
      </c>
      <c r="J33" s="24"/>
    </row>
    <row r="34" spans="1:10" ht="12" customHeight="1" x14ac:dyDescent="0.2">
      <c r="A34" s="1" t="s">
        <v>0</v>
      </c>
      <c r="B34" s="14">
        <v>1586</v>
      </c>
      <c r="C34" s="14" t="s">
        <v>9</v>
      </c>
      <c r="D34" s="14" t="s">
        <v>9</v>
      </c>
      <c r="E34" s="18" t="s">
        <v>9</v>
      </c>
      <c r="F34" s="14">
        <v>-16</v>
      </c>
      <c r="G34" s="28">
        <v>-16</v>
      </c>
      <c r="H34" s="28">
        <v>1570</v>
      </c>
      <c r="J34" s="24"/>
    </row>
    <row r="35" spans="1:10" ht="12" customHeight="1" x14ac:dyDescent="0.2">
      <c r="A35" s="1" t="s">
        <v>1</v>
      </c>
      <c r="B35" s="14">
        <v>1887</v>
      </c>
      <c r="C35" s="14" t="s">
        <v>9</v>
      </c>
      <c r="D35" s="14" t="s">
        <v>9</v>
      </c>
      <c r="E35" s="18" t="s">
        <v>9</v>
      </c>
      <c r="F35" s="14">
        <v>17</v>
      </c>
      <c r="G35" s="28">
        <v>14</v>
      </c>
      <c r="H35" s="28">
        <v>1901</v>
      </c>
      <c r="J35" s="24"/>
    </row>
    <row r="36" spans="1:10" ht="12" customHeight="1" x14ac:dyDescent="0.2">
      <c r="A36" s="1" t="s">
        <v>2</v>
      </c>
      <c r="B36" s="14">
        <v>1903</v>
      </c>
      <c r="C36" s="14" t="s">
        <v>9</v>
      </c>
      <c r="D36" s="14">
        <v>4</v>
      </c>
      <c r="E36" s="18">
        <v>-4</v>
      </c>
      <c r="F36" s="14">
        <v>26</v>
      </c>
      <c r="G36" s="28">
        <v>24</v>
      </c>
      <c r="H36" s="28">
        <v>1927</v>
      </c>
      <c r="J36" s="24"/>
    </row>
    <row r="37" spans="1:10" ht="17.25" customHeight="1" x14ac:dyDescent="0.2">
      <c r="A37" s="1" t="s">
        <v>3</v>
      </c>
      <c r="B37" s="14">
        <v>2036</v>
      </c>
      <c r="C37" s="14" t="s">
        <v>9</v>
      </c>
      <c r="D37" s="14">
        <v>7</v>
      </c>
      <c r="E37" s="18">
        <v>-7</v>
      </c>
      <c r="F37" s="14">
        <v>17</v>
      </c>
      <c r="G37" s="28">
        <v>11</v>
      </c>
      <c r="H37" s="28">
        <v>2047</v>
      </c>
      <c r="J37" s="24"/>
    </row>
    <row r="38" spans="1:10" ht="12" customHeight="1" x14ac:dyDescent="0.2">
      <c r="A38" s="1" t="s">
        <v>4</v>
      </c>
      <c r="B38" s="14">
        <v>1876</v>
      </c>
      <c r="C38" s="14" t="s">
        <v>9</v>
      </c>
      <c r="D38" s="14">
        <v>15</v>
      </c>
      <c r="E38" s="18">
        <v>-15</v>
      </c>
      <c r="F38" s="14">
        <v>6</v>
      </c>
      <c r="G38" s="28">
        <v>-9</v>
      </c>
      <c r="H38" s="28">
        <v>1867</v>
      </c>
      <c r="J38" s="24"/>
    </row>
    <row r="39" spans="1:10" ht="12" customHeight="1" x14ac:dyDescent="0.2">
      <c r="A39" s="1" t="s">
        <v>5</v>
      </c>
      <c r="B39" s="14">
        <v>1713</v>
      </c>
      <c r="C39" s="14" t="s">
        <v>9</v>
      </c>
      <c r="D39" s="14">
        <v>32</v>
      </c>
      <c r="E39" s="18">
        <v>-32</v>
      </c>
      <c r="F39" s="14">
        <v>7</v>
      </c>
      <c r="G39" s="28">
        <v>-25</v>
      </c>
      <c r="H39" s="28">
        <v>1688</v>
      </c>
      <c r="J39" s="24"/>
    </row>
    <row r="40" spans="1:10" ht="12" customHeight="1" x14ac:dyDescent="0.2">
      <c r="A40" s="1" t="s">
        <v>6</v>
      </c>
      <c r="B40" s="14">
        <v>747</v>
      </c>
      <c r="C40" s="14" t="s">
        <v>9</v>
      </c>
      <c r="D40" s="14">
        <v>61</v>
      </c>
      <c r="E40" s="18">
        <v>-61</v>
      </c>
      <c r="F40" s="14">
        <v>1</v>
      </c>
      <c r="G40" s="28">
        <v>-60</v>
      </c>
      <c r="H40" s="28">
        <v>687</v>
      </c>
      <c r="J40" s="24"/>
    </row>
    <row r="41" spans="1:10" ht="12" customHeight="1" x14ac:dyDescent="0.2">
      <c r="A41" s="1" t="s">
        <v>7</v>
      </c>
      <c r="B41" s="14">
        <v>162</v>
      </c>
      <c r="C41" s="14" t="s">
        <v>9</v>
      </c>
      <c r="D41" s="14">
        <v>22</v>
      </c>
      <c r="E41" s="18">
        <v>-22</v>
      </c>
      <c r="F41" s="13" t="s">
        <v>9</v>
      </c>
      <c r="G41" s="28">
        <v>-22</v>
      </c>
      <c r="H41" s="28">
        <v>140</v>
      </c>
      <c r="J41" s="24"/>
    </row>
    <row r="42" spans="1:10" ht="17.25" customHeight="1" thickBot="1" x14ac:dyDescent="0.25">
      <c r="A42" s="31" t="s">
        <v>8</v>
      </c>
      <c r="B42" s="32">
        <v>5</v>
      </c>
      <c r="C42" s="32" t="s">
        <v>9</v>
      </c>
      <c r="D42" s="32" t="s">
        <v>9</v>
      </c>
      <c r="E42" s="32" t="s">
        <v>9</v>
      </c>
      <c r="F42" s="33" t="s">
        <v>9</v>
      </c>
      <c r="G42" s="34" t="s">
        <v>9</v>
      </c>
      <c r="H42" s="34">
        <v>5</v>
      </c>
      <c r="J42" s="24"/>
    </row>
    <row r="43" spans="1:10" ht="12" customHeight="1" x14ac:dyDescent="0.2">
      <c r="A43" s="22" t="s">
        <v>29</v>
      </c>
    </row>
    <row r="44" spans="1:10" ht="12" customHeight="1" x14ac:dyDescent="0.2">
      <c r="A44" s="23" t="s">
        <v>44</v>
      </c>
    </row>
    <row r="45" spans="1:10" ht="12.75" customHeight="1" x14ac:dyDescent="0.2">
      <c r="B45" s="24"/>
    </row>
    <row r="103" spans="10:10" ht="12.75" customHeight="1" x14ac:dyDescent="0.2">
      <c r="J103" s="25"/>
    </row>
    <row r="104" spans="10:10" ht="12.75" customHeight="1" x14ac:dyDescent="0.2">
      <c r="J104" s="2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61759-4F75-4ABC-9424-A51AC9676602}">
  <dimension ref="A1:L104"/>
  <sheetViews>
    <sheetView showGridLines="0" workbookViewId="0">
      <selection activeCell="M37" sqref="M37"/>
    </sheetView>
  </sheetViews>
  <sheetFormatPr defaultRowHeight="12.75" customHeight="1" x14ac:dyDescent="0.2"/>
  <cols>
    <col min="1" max="1" width="9.140625" style="2" customWidth="1"/>
    <col min="2" max="6" width="10.140625" style="2" customWidth="1"/>
    <col min="7" max="7" width="10.140625" style="26" customWidth="1"/>
    <col min="8" max="8" width="10.140625" style="2" customWidth="1"/>
    <col min="9" max="16384" width="9.140625" style="2"/>
  </cols>
  <sheetData>
    <row r="1" spans="1:12" ht="12.75" customHeight="1" x14ac:dyDescent="0.2">
      <c r="A1" s="1" t="s">
        <v>14</v>
      </c>
      <c r="I1" s="26"/>
      <c r="J1" s="26"/>
      <c r="K1" s="26"/>
      <c r="L1" s="26"/>
    </row>
    <row r="2" spans="1:12" ht="28.5" customHeight="1" thickBot="1" x14ac:dyDescent="0.25">
      <c r="A2" s="3" t="s">
        <v>37</v>
      </c>
    </row>
    <row r="3" spans="1:12" ht="12" customHeight="1" x14ac:dyDescent="0.2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17</v>
      </c>
    </row>
    <row r="4" spans="1:12" ht="12" customHeight="1" x14ac:dyDescent="0.2">
      <c r="A4" s="6" t="s">
        <v>23</v>
      </c>
      <c r="B4" s="7">
        <v>42735</v>
      </c>
      <c r="C4" s="8"/>
      <c r="D4" s="8"/>
      <c r="E4" s="8" t="s">
        <v>24</v>
      </c>
      <c r="F4" s="8" t="s">
        <v>25</v>
      </c>
      <c r="G4" s="8" t="s">
        <v>26</v>
      </c>
      <c r="H4" s="7">
        <v>43100</v>
      </c>
    </row>
    <row r="5" spans="1:12" ht="17.25" customHeight="1" x14ac:dyDescent="0.2">
      <c r="A5" s="9" t="s">
        <v>22</v>
      </c>
      <c r="B5" s="10">
        <f t="shared" ref="B5:H5" si="0">SUM(B6:B16)</f>
        <v>29214</v>
      </c>
      <c r="C5" s="10">
        <f t="shared" si="0"/>
        <v>279</v>
      </c>
      <c r="D5" s="10">
        <f t="shared" si="0"/>
        <v>235</v>
      </c>
      <c r="E5" s="10">
        <f t="shared" si="0"/>
        <v>44</v>
      </c>
      <c r="F5" s="10">
        <f t="shared" si="0"/>
        <v>234</v>
      </c>
      <c r="G5" s="27">
        <f t="shared" si="0"/>
        <v>275</v>
      </c>
      <c r="H5" s="10">
        <f t="shared" si="0"/>
        <v>29489</v>
      </c>
    </row>
    <row r="6" spans="1:12" ht="12" customHeight="1" x14ac:dyDescent="0.2">
      <c r="A6" s="12" t="s">
        <v>38</v>
      </c>
      <c r="B6" s="14">
        <f t="shared" ref="B6:B16" si="1">SUM(B19,B32)</f>
        <v>1857</v>
      </c>
      <c r="C6" s="13">
        <f t="shared" ref="C6:D16" si="2">IF(SUM(C19,C32)=0,"-",SUM(C19,C32))</f>
        <v>279</v>
      </c>
      <c r="D6" s="13">
        <f t="shared" si="2"/>
        <v>1</v>
      </c>
      <c r="E6" s="14">
        <f>IF(D6="-",C6,(SUM(C6)-SUM(D6)))</f>
        <v>278</v>
      </c>
      <c r="F6" s="13">
        <f t="shared" ref="F6:F16" si="3">IF(SUM(F19,F32)=0,"-",SUM(F19,F32))</f>
        <v>62</v>
      </c>
      <c r="G6" s="28">
        <f>IF(SUM(H6-B6)=0,"-",SUM(H6-B6))</f>
        <v>347</v>
      </c>
      <c r="H6" s="14">
        <f t="shared" ref="H6:H16" si="4">SUM(H19,H32)</f>
        <v>2204</v>
      </c>
      <c r="J6" s="24"/>
    </row>
    <row r="7" spans="1:12" ht="12" customHeight="1" x14ac:dyDescent="0.2">
      <c r="A7" s="1" t="s">
        <v>10</v>
      </c>
      <c r="B7" s="14">
        <f t="shared" si="1"/>
        <v>3240</v>
      </c>
      <c r="C7" s="14" t="s">
        <v>9</v>
      </c>
      <c r="D7" s="13" t="str">
        <f t="shared" si="2"/>
        <v>-</v>
      </c>
      <c r="E7" s="14" t="str">
        <f>IF(D7="-",C7,(SUM(C7)-SUM(D7)))</f>
        <v>-</v>
      </c>
      <c r="F7" s="13">
        <f t="shared" si="3"/>
        <v>22</v>
      </c>
      <c r="G7" s="28">
        <f t="shared" ref="G7:G16" si="5">IF(SUM(H7-B7)=0,"-",SUM(H7-B7))</f>
        <v>21</v>
      </c>
      <c r="H7" s="14">
        <f t="shared" si="4"/>
        <v>3261</v>
      </c>
      <c r="J7" s="24"/>
    </row>
    <row r="8" spans="1:12" ht="12" customHeight="1" x14ac:dyDescent="0.2">
      <c r="A8" s="1" t="s">
        <v>0</v>
      </c>
      <c r="B8" s="14">
        <f t="shared" si="1"/>
        <v>3017</v>
      </c>
      <c r="C8" s="14" t="s">
        <v>9</v>
      </c>
      <c r="D8" s="13">
        <f t="shared" si="2"/>
        <v>1</v>
      </c>
      <c r="E8" s="14">
        <f t="shared" ref="E8:E16" si="6">IF(D8="-",C8,(SUM(C8)-SUM(D8)))</f>
        <v>-1</v>
      </c>
      <c r="F8" s="13">
        <f t="shared" si="3"/>
        <v>-55</v>
      </c>
      <c r="G8" s="28">
        <f t="shared" si="5"/>
        <v>-61</v>
      </c>
      <c r="H8" s="14">
        <f t="shared" si="4"/>
        <v>2956</v>
      </c>
      <c r="J8" s="24"/>
    </row>
    <row r="9" spans="1:12" ht="12" customHeight="1" x14ac:dyDescent="0.2">
      <c r="A9" s="1" t="s">
        <v>1</v>
      </c>
      <c r="B9" s="14">
        <f t="shared" si="1"/>
        <v>3513</v>
      </c>
      <c r="C9" s="14" t="s">
        <v>9</v>
      </c>
      <c r="D9" s="13">
        <f t="shared" si="2"/>
        <v>2</v>
      </c>
      <c r="E9" s="14">
        <f t="shared" si="6"/>
        <v>-2</v>
      </c>
      <c r="F9" s="13">
        <f t="shared" si="3"/>
        <v>125</v>
      </c>
      <c r="G9" s="28">
        <f t="shared" si="5"/>
        <v>121</v>
      </c>
      <c r="H9" s="14">
        <f t="shared" si="4"/>
        <v>3634</v>
      </c>
      <c r="J9" s="24"/>
    </row>
    <row r="10" spans="1:12" ht="12" customHeight="1" x14ac:dyDescent="0.2">
      <c r="A10" s="1" t="s">
        <v>2</v>
      </c>
      <c r="B10" s="14">
        <f t="shared" si="1"/>
        <v>3703</v>
      </c>
      <c r="C10" s="14" t="s">
        <v>9</v>
      </c>
      <c r="D10" s="13">
        <f t="shared" si="2"/>
        <v>3</v>
      </c>
      <c r="E10" s="14">
        <f t="shared" si="6"/>
        <v>-3</v>
      </c>
      <c r="F10" s="13">
        <f t="shared" si="3"/>
        <v>36</v>
      </c>
      <c r="G10" s="28">
        <f t="shared" si="5"/>
        <v>33</v>
      </c>
      <c r="H10" s="14">
        <f t="shared" si="4"/>
        <v>3736</v>
      </c>
      <c r="J10" s="24"/>
    </row>
    <row r="11" spans="1:12" ht="17.25" customHeight="1" x14ac:dyDescent="0.2">
      <c r="A11" s="1" t="s">
        <v>3</v>
      </c>
      <c r="B11" s="14">
        <f t="shared" si="1"/>
        <v>4127</v>
      </c>
      <c r="C11" s="14" t="s">
        <v>9</v>
      </c>
      <c r="D11" s="13">
        <f t="shared" si="2"/>
        <v>16</v>
      </c>
      <c r="E11" s="14">
        <f t="shared" si="6"/>
        <v>-16</v>
      </c>
      <c r="F11" s="13">
        <f t="shared" si="3"/>
        <v>13</v>
      </c>
      <c r="G11" s="28">
        <f t="shared" si="5"/>
        <v>-3</v>
      </c>
      <c r="H11" s="14">
        <f t="shared" si="4"/>
        <v>4124</v>
      </c>
      <c r="J11" s="24"/>
    </row>
    <row r="12" spans="1:12" ht="12" customHeight="1" x14ac:dyDescent="0.2">
      <c r="A12" s="1" t="s">
        <v>4</v>
      </c>
      <c r="B12" s="14">
        <f t="shared" si="1"/>
        <v>3964</v>
      </c>
      <c r="C12" s="14" t="s">
        <v>9</v>
      </c>
      <c r="D12" s="13">
        <f t="shared" si="2"/>
        <v>21</v>
      </c>
      <c r="E12" s="14">
        <f t="shared" si="6"/>
        <v>-21</v>
      </c>
      <c r="F12" s="13">
        <f t="shared" si="3"/>
        <v>20</v>
      </c>
      <c r="G12" s="28">
        <f t="shared" si="5"/>
        <v>-3</v>
      </c>
      <c r="H12" s="14">
        <f t="shared" si="4"/>
        <v>3961</v>
      </c>
      <c r="J12" s="24"/>
    </row>
    <row r="13" spans="1:12" ht="12" customHeight="1" x14ac:dyDescent="0.2">
      <c r="A13" s="1" t="s">
        <v>5</v>
      </c>
      <c r="B13" s="14">
        <f t="shared" si="1"/>
        <v>3456</v>
      </c>
      <c r="C13" s="14" t="s">
        <v>9</v>
      </c>
      <c r="D13" s="13">
        <f t="shared" si="2"/>
        <v>41</v>
      </c>
      <c r="E13" s="14">
        <f t="shared" si="6"/>
        <v>-41</v>
      </c>
      <c r="F13" s="13">
        <f t="shared" si="3"/>
        <v>3</v>
      </c>
      <c r="G13" s="28">
        <f t="shared" si="5"/>
        <v>-38</v>
      </c>
      <c r="H13" s="14">
        <f t="shared" si="4"/>
        <v>3418</v>
      </c>
      <c r="J13" s="24"/>
    </row>
    <row r="14" spans="1:12" ht="12" customHeight="1" x14ac:dyDescent="0.2">
      <c r="A14" s="1" t="s">
        <v>6</v>
      </c>
      <c r="B14" s="14">
        <f t="shared" si="1"/>
        <v>1712</v>
      </c>
      <c r="C14" s="14" t="s">
        <v>9</v>
      </c>
      <c r="D14" s="13">
        <f t="shared" si="2"/>
        <v>63</v>
      </c>
      <c r="E14" s="14">
        <f t="shared" si="6"/>
        <v>-63</v>
      </c>
      <c r="F14" s="13">
        <f t="shared" si="3"/>
        <v>3</v>
      </c>
      <c r="G14" s="28">
        <f t="shared" si="5"/>
        <v>-61</v>
      </c>
      <c r="H14" s="14">
        <f t="shared" si="4"/>
        <v>1651</v>
      </c>
      <c r="J14" s="24"/>
    </row>
    <row r="15" spans="1:12" ht="12" customHeight="1" x14ac:dyDescent="0.2">
      <c r="A15" s="1" t="s">
        <v>7</v>
      </c>
      <c r="B15" s="14">
        <f t="shared" si="1"/>
        <v>580</v>
      </c>
      <c r="C15" s="14" t="s">
        <v>9</v>
      </c>
      <c r="D15" s="13">
        <f t="shared" si="2"/>
        <v>76</v>
      </c>
      <c r="E15" s="14">
        <f t="shared" si="6"/>
        <v>-76</v>
      </c>
      <c r="F15" s="13">
        <f t="shared" si="3"/>
        <v>5</v>
      </c>
      <c r="G15" s="28">
        <f t="shared" si="5"/>
        <v>-70</v>
      </c>
      <c r="H15" s="14">
        <f t="shared" si="4"/>
        <v>510</v>
      </c>
      <c r="J15" s="24"/>
    </row>
    <row r="16" spans="1:12" ht="17.25" customHeight="1" x14ac:dyDescent="0.2">
      <c r="A16" s="1" t="s">
        <v>8</v>
      </c>
      <c r="B16" s="14">
        <f t="shared" si="1"/>
        <v>45</v>
      </c>
      <c r="C16" s="14" t="s">
        <v>9</v>
      </c>
      <c r="D16" s="13">
        <f t="shared" si="2"/>
        <v>11</v>
      </c>
      <c r="E16" s="14">
        <f t="shared" si="6"/>
        <v>-11</v>
      </c>
      <c r="F16" s="13" t="str">
        <f t="shared" si="3"/>
        <v>-</v>
      </c>
      <c r="G16" s="28">
        <f t="shared" si="5"/>
        <v>-11</v>
      </c>
      <c r="H16" s="14">
        <f t="shared" si="4"/>
        <v>34</v>
      </c>
      <c r="J16" s="24"/>
    </row>
    <row r="17" spans="1:10" ht="17.25" customHeight="1" x14ac:dyDescent="0.2">
      <c r="A17" s="9" t="s">
        <v>27</v>
      </c>
      <c r="B17" s="14"/>
      <c r="C17" s="14"/>
      <c r="D17" s="14"/>
      <c r="E17" s="14"/>
      <c r="F17" s="10"/>
      <c r="G17" s="28"/>
      <c r="H17" s="14"/>
      <c r="J17" s="24"/>
    </row>
    <row r="18" spans="1:10" ht="12" customHeight="1" x14ac:dyDescent="0.2">
      <c r="A18" s="9" t="s">
        <v>22</v>
      </c>
      <c r="B18" s="10">
        <f t="shared" ref="B18:H18" si="7">SUM(B19:B29)</f>
        <v>14647</v>
      </c>
      <c r="C18" s="10">
        <f t="shared" si="7"/>
        <v>137</v>
      </c>
      <c r="D18" s="10">
        <f t="shared" si="7"/>
        <v>120</v>
      </c>
      <c r="E18" s="10">
        <f>IF(SUM(E19:E29)=0,"-",SUM(E19:E29))</f>
        <v>17</v>
      </c>
      <c r="F18" s="27">
        <f t="shared" si="7"/>
        <v>111</v>
      </c>
      <c r="G18" s="10">
        <f t="shared" si="7"/>
        <v>122</v>
      </c>
      <c r="H18" s="10">
        <f t="shared" si="7"/>
        <v>14769</v>
      </c>
      <c r="J18" s="24"/>
    </row>
    <row r="19" spans="1:10" ht="12" customHeight="1" x14ac:dyDescent="0.2">
      <c r="A19" s="12" t="s">
        <v>38</v>
      </c>
      <c r="B19" s="14">
        <f>'2016'!H19</f>
        <v>928</v>
      </c>
      <c r="C19" s="30">
        <v>137</v>
      </c>
      <c r="D19" s="28" t="s">
        <v>9</v>
      </c>
      <c r="E19" s="28">
        <f>IF(D19="-",C19,(SUM(C19)-SUM(D19)))</f>
        <v>137</v>
      </c>
      <c r="F19" s="28">
        <v>22</v>
      </c>
      <c r="G19" s="28">
        <f t="shared" ref="G19:G29" si="8">IF(SUM(H19-B19)=0,"-",SUM(H19-B19))</f>
        <v>160</v>
      </c>
      <c r="H19" s="14">
        <v>1088</v>
      </c>
      <c r="J19" s="24"/>
    </row>
    <row r="20" spans="1:10" ht="12" customHeight="1" x14ac:dyDescent="0.2">
      <c r="A20" s="1" t="s">
        <v>10</v>
      </c>
      <c r="B20" s="14">
        <f>'2016'!H20</f>
        <v>1561</v>
      </c>
      <c r="C20" s="28" t="s">
        <v>9</v>
      </c>
      <c r="D20" s="28" t="s">
        <v>9</v>
      </c>
      <c r="E20" s="28" t="s">
        <v>9</v>
      </c>
      <c r="F20" s="28">
        <v>11</v>
      </c>
      <c r="G20" s="28">
        <f t="shared" si="8"/>
        <v>11</v>
      </c>
      <c r="H20" s="14">
        <v>1572</v>
      </c>
      <c r="J20" s="24"/>
    </row>
    <row r="21" spans="1:10" ht="12" customHeight="1" x14ac:dyDescent="0.2">
      <c r="A21" s="1" t="s">
        <v>0</v>
      </c>
      <c r="B21" s="14">
        <f>'2016'!H21</f>
        <v>1407</v>
      </c>
      <c r="C21" s="28" t="s">
        <v>9</v>
      </c>
      <c r="D21" s="28" t="s">
        <v>9</v>
      </c>
      <c r="E21" s="28" t="s">
        <v>9</v>
      </c>
      <c r="F21" s="28">
        <v>-36</v>
      </c>
      <c r="G21" s="28">
        <f t="shared" si="8"/>
        <v>-37</v>
      </c>
      <c r="H21" s="14">
        <v>1370</v>
      </c>
      <c r="J21" s="24"/>
    </row>
    <row r="22" spans="1:10" ht="12" customHeight="1" x14ac:dyDescent="0.2">
      <c r="A22" s="1" t="s">
        <v>1</v>
      </c>
      <c r="B22" s="14">
        <f>'2016'!H22</f>
        <v>1694</v>
      </c>
      <c r="C22" s="28" t="s">
        <v>9</v>
      </c>
      <c r="D22" s="30">
        <v>1</v>
      </c>
      <c r="E22" s="28">
        <f t="shared" ref="E22:E29" si="9">IF(D22="-",C22,(SUM(C22)-SUM(D22)))</f>
        <v>-1</v>
      </c>
      <c r="F22" s="28">
        <v>53</v>
      </c>
      <c r="G22" s="28">
        <f t="shared" si="8"/>
        <v>53</v>
      </c>
      <c r="H22" s="14">
        <v>1747</v>
      </c>
      <c r="J22" s="24"/>
    </row>
    <row r="23" spans="1:10" ht="12" customHeight="1" x14ac:dyDescent="0.2">
      <c r="A23" s="1" t="s">
        <v>2</v>
      </c>
      <c r="B23" s="14">
        <f>'2016'!H23</f>
        <v>1812</v>
      </c>
      <c r="C23" s="28" t="s">
        <v>9</v>
      </c>
      <c r="D23" s="28">
        <v>1</v>
      </c>
      <c r="E23" s="28">
        <f t="shared" si="9"/>
        <v>-1</v>
      </c>
      <c r="F23" s="28">
        <v>24</v>
      </c>
      <c r="G23" s="28">
        <f t="shared" si="8"/>
        <v>21</v>
      </c>
      <c r="H23" s="14">
        <v>1833</v>
      </c>
      <c r="J23" s="24"/>
    </row>
    <row r="24" spans="1:10" ht="17.25" customHeight="1" x14ac:dyDescent="0.2">
      <c r="A24" s="1" t="s">
        <v>3</v>
      </c>
      <c r="B24" s="14">
        <f>'2016'!H24</f>
        <v>2081</v>
      </c>
      <c r="C24" s="28" t="s">
        <v>9</v>
      </c>
      <c r="D24" s="28">
        <v>4</v>
      </c>
      <c r="E24" s="28">
        <f t="shared" si="9"/>
        <v>-4</v>
      </c>
      <c r="F24" s="28">
        <v>12</v>
      </c>
      <c r="G24" s="28">
        <f t="shared" si="8"/>
        <v>7</v>
      </c>
      <c r="H24" s="14">
        <v>2088</v>
      </c>
      <c r="J24" s="24"/>
    </row>
    <row r="25" spans="1:10" ht="12" customHeight="1" x14ac:dyDescent="0.2">
      <c r="A25" s="1" t="s">
        <v>4</v>
      </c>
      <c r="B25" s="14">
        <f>'2016'!H25</f>
        <v>2086</v>
      </c>
      <c r="C25" s="28" t="s">
        <v>9</v>
      </c>
      <c r="D25" s="28">
        <v>11</v>
      </c>
      <c r="E25" s="28">
        <f t="shared" si="9"/>
        <v>-11</v>
      </c>
      <c r="F25" s="28">
        <v>12</v>
      </c>
      <c r="G25" s="28">
        <f t="shared" si="8"/>
        <v>-1</v>
      </c>
      <c r="H25" s="14">
        <v>2085</v>
      </c>
      <c r="J25" s="24"/>
    </row>
    <row r="26" spans="1:10" ht="12" customHeight="1" x14ac:dyDescent="0.2">
      <c r="A26" s="1" t="s">
        <v>5</v>
      </c>
      <c r="B26" s="14">
        <f>'2016'!H26</f>
        <v>1715</v>
      </c>
      <c r="C26" s="28" t="s">
        <v>9</v>
      </c>
      <c r="D26" s="28">
        <v>15</v>
      </c>
      <c r="E26" s="28">
        <f t="shared" si="9"/>
        <v>-15</v>
      </c>
      <c r="F26" s="28">
        <v>6</v>
      </c>
      <c r="G26" s="28">
        <f t="shared" si="8"/>
        <v>-10</v>
      </c>
      <c r="H26" s="14">
        <v>1705</v>
      </c>
      <c r="J26" s="24"/>
    </row>
    <row r="27" spans="1:10" ht="12" customHeight="1" x14ac:dyDescent="0.2">
      <c r="A27" s="1" t="s">
        <v>6</v>
      </c>
      <c r="B27" s="14">
        <f>'2016'!H27</f>
        <v>934</v>
      </c>
      <c r="C27" s="28" t="s">
        <v>9</v>
      </c>
      <c r="D27" s="28">
        <v>31</v>
      </c>
      <c r="E27" s="28">
        <f t="shared" si="9"/>
        <v>-31</v>
      </c>
      <c r="F27" s="28">
        <v>2</v>
      </c>
      <c r="G27" s="28">
        <f t="shared" si="8"/>
        <v>-30</v>
      </c>
      <c r="H27" s="14">
        <v>904</v>
      </c>
      <c r="J27" s="24"/>
    </row>
    <row r="28" spans="1:10" ht="12" customHeight="1" x14ac:dyDescent="0.2">
      <c r="A28" s="1" t="s">
        <v>7</v>
      </c>
      <c r="B28" s="14">
        <f>'2016'!H28</f>
        <v>390</v>
      </c>
      <c r="C28" s="28" t="s">
        <v>9</v>
      </c>
      <c r="D28" s="28">
        <v>47</v>
      </c>
      <c r="E28" s="28">
        <f t="shared" si="9"/>
        <v>-47</v>
      </c>
      <c r="F28" s="28">
        <v>5</v>
      </c>
      <c r="G28" s="28">
        <f t="shared" si="8"/>
        <v>-42</v>
      </c>
      <c r="H28" s="14">
        <v>348</v>
      </c>
      <c r="J28" s="24"/>
    </row>
    <row r="29" spans="1:10" ht="17.25" customHeight="1" x14ac:dyDescent="0.2">
      <c r="A29" s="1" t="s">
        <v>8</v>
      </c>
      <c r="B29" s="14">
        <f>'2016'!H29</f>
        <v>39</v>
      </c>
      <c r="C29" s="28" t="s">
        <v>9</v>
      </c>
      <c r="D29" s="28">
        <v>10</v>
      </c>
      <c r="E29" s="28">
        <f t="shared" si="9"/>
        <v>-10</v>
      </c>
      <c r="F29" s="28" t="s">
        <v>9</v>
      </c>
      <c r="G29" s="28">
        <f t="shared" si="8"/>
        <v>-10</v>
      </c>
      <c r="H29" s="14">
        <v>29</v>
      </c>
      <c r="J29" s="24"/>
    </row>
    <row r="30" spans="1:10" ht="17.25" customHeight="1" x14ac:dyDescent="0.2">
      <c r="A30" s="15" t="s">
        <v>28</v>
      </c>
      <c r="B30" s="14"/>
      <c r="C30" s="14"/>
      <c r="D30" s="14"/>
      <c r="E30" s="14"/>
      <c r="F30" s="27"/>
      <c r="G30" s="28"/>
      <c r="H30" s="14"/>
      <c r="J30" s="24"/>
    </row>
    <row r="31" spans="1:10" ht="12" customHeight="1" x14ac:dyDescent="0.2">
      <c r="A31" s="15" t="s">
        <v>22</v>
      </c>
      <c r="B31" s="16">
        <f t="shared" ref="B31:H31" si="10">SUM(B32:B42)</f>
        <v>14567</v>
      </c>
      <c r="C31" s="16">
        <f t="shared" si="10"/>
        <v>142</v>
      </c>
      <c r="D31" s="16">
        <f t="shared" si="10"/>
        <v>115</v>
      </c>
      <c r="E31" s="16">
        <f t="shared" si="10"/>
        <v>27</v>
      </c>
      <c r="F31" s="29">
        <f t="shared" si="10"/>
        <v>123</v>
      </c>
      <c r="G31" s="16">
        <f t="shared" si="10"/>
        <v>153</v>
      </c>
      <c r="H31" s="16">
        <f t="shared" si="10"/>
        <v>14720</v>
      </c>
      <c r="J31" s="24"/>
    </row>
    <row r="32" spans="1:10" ht="12" customHeight="1" x14ac:dyDescent="0.2">
      <c r="A32" s="12" t="s">
        <v>38</v>
      </c>
      <c r="B32" s="14">
        <f>'2016'!H32</f>
        <v>929</v>
      </c>
      <c r="C32" s="17">
        <v>142</v>
      </c>
      <c r="D32" s="13">
        <v>1</v>
      </c>
      <c r="E32" s="18">
        <f>IF(D32="-",C32,(SUM(C32)-SUM(D32)))</f>
        <v>141</v>
      </c>
      <c r="F32" s="14">
        <v>40</v>
      </c>
      <c r="G32" s="28">
        <f>IF(SUM(H32-B32)=0,"-",SUM(H32-B32))</f>
        <v>187</v>
      </c>
      <c r="H32" s="18">
        <v>1116</v>
      </c>
      <c r="J32" s="24"/>
    </row>
    <row r="33" spans="1:10" ht="12" customHeight="1" x14ac:dyDescent="0.2">
      <c r="A33" s="1" t="s">
        <v>10</v>
      </c>
      <c r="B33" s="14">
        <f>'2016'!H33</f>
        <v>1679</v>
      </c>
      <c r="C33" s="14" t="s">
        <v>9</v>
      </c>
      <c r="D33" s="13" t="s">
        <v>9</v>
      </c>
      <c r="E33" s="18" t="s">
        <v>9</v>
      </c>
      <c r="F33" s="14">
        <v>11</v>
      </c>
      <c r="G33" s="28">
        <f t="shared" ref="G33:G42" si="11">IF(SUM(H33-B33)=0,"-",SUM(H33-B33))</f>
        <v>10</v>
      </c>
      <c r="H33" s="14">
        <v>1689</v>
      </c>
      <c r="J33" s="24"/>
    </row>
    <row r="34" spans="1:10" ht="12" customHeight="1" x14ac:dyDescent="0.2">
      <c r="A34" s="1" t="s">
        <v>0</v>
      </c>
      <c r="B34" s="14">
        <f>'2016'!H34</f>
        <v>1610</v>
      </c>
      <c r="C34" s="14" t="s">
        <v>9</v>
      </c>
      <c r="D34" s="14">
        <v>1</v>
      </c>
      <c r="E34" s="18">
        <f t="shared" ref="E34:E42" si="12">IF(D34="-",C34,(SUM(C34)-SUM(D34)))</f>
        <v>-1</v>
      </c>
      <c r="F34" s="14">
        <v>-19</v>
      </c>
      <c r="G34" s="28">
        <f t="shared" si="11"/>
        <v>-24</v>
      </c>
      <c r="H34" s="14">
        <v>1586</v>
      </c>
      <c r="J34" s="24"/>
    </row>
    <row r="35" spans="1:10" ht="12" customHeight="1" x14ac:dyDescent="0.2">
      <c r="A35" s="1" t="s">
        <v>1</v>
      </c>
      <c r="B35" s="14">
        <f>'2016'!H35</f>
        <v>1819</v>
      </c>
      <c r="C35" s="14" t="s">
        <v>9</v>
      </c>
      <c r="D35" s="14">
        <v>1</v>
      </c>
      <c r="E35" s="18">
        <f t="shared" si="12"/>
        <v>-1</v>
      </c>
      <c r="F35" s="14">
        <v>72</v>
      </c>
      <c r="G35" s="28">
        <f t="shared" si="11"/>
        <v>68</v>
      </c>
      <c r="H35" s="14">
        <v>1887</v>
      </c>
      <c r="J35" s="24"/>
    </row>
    <row r="36" spans="1:10" ht="12" customHeight="1" x14ac:dyDescent="0.2">
      <c r="A36" s="1" t="s">
        <v>2</v>
      </c>
      <c r="B36" s="14">
        <f>'2016'!H36</f>
        <v>1891</v>
      </c>
      <c r="C36" s="14" t="s">
        <v>9</v>
      </c>
      <c r="D36" s="14">
        <v>2</v>
      </c>
      <c r="E36" s="18">
        <f t="shared" si="12"/>
        <v>-2</v>
      </c>
      <c r="F36" s="14">
        <v>12</v>
      </c>
      <c r="G36" s="28">
        <f t="shared" si="11"/>
        <v>12</v>
      </c>
      <c r="H36" s="14">
        <v>1903</v>
      </c>
      <c r="J36" s="24"/>
    </row>
    <row r="37" spans="1:10" ht="17.25" customHeight="1" x14ac:dyDescent="0.2">
      <c r="A37" s="1" t="s">
        <v>3</v>
      </c>
      <c r="B37" s="14">
        <f>'2016'!H37</f>
        <v>2046</v>
      </c>
      <c r="C37" s="14" t="s">
        <v>9</v>
      </c>
      <c r="D37" s="14">
        <v>12</v>
      </c>
      <c r="E37" s="18">
        <f t="shared" si="12"/>
        <v>-12</v>
      </c>
      <c r="F37" s="14">
        <v>1</v>
      </c>
      <c r="G37" s="28">
        <f t="shared" si="11"/>
        <v>-10</v>
      </c>
      <c r="H37" s="14">
        <v>2036</v>
      </c>
      <c r="J37" s="24"/>
    </row>
    <row r="38" spans="1:10" ht="12" customHeight="1" x14ac:dyDescent="0.2">
      <c r="A38" s="1" t="s">
        <v>4</v>
      </c>
      <c r="B38" s="14">
        <f>'2016'!H38</f>
        <v>1878</v>
      </c>
      <c r="C38" s="14" t="s">
        <v>9</v>
      </c>
      <c r="D38" s="14">
        <v>10</v>
      </c>
      <c r="E38" s="18">
        <f t="shared" si="12"/>
        <v>-10</v>
      </c>
      <c r="F38" s="14">
        <v>8</v>
      </c>
      <c r="G38" s="28">
        <f t="shared" si="11"/>
        <v>-2</v>
      </c>
      <c r="H38" s="14">
        <v>1876</v>
      </c>
      <c r="J38" s="24"/>
    </row>
    <row r="39" spans="1:10" ht="12" customHeight="1" x14ac:dyDescent="0.2">
      <c r="A39" s="1" t="s">
        <v>5</v>
      </c>
      <c r="B39" s="14">
        <f>'2016'!H39</f>
        <v>1741</v>
      </c>
      <c r="C39" s="14" t="s">
        <v>9</v>
      </c>
      <c r="D39" s="14">
        <v>26</v>
      </c>
      <c r="E39" s="18">
        <f t="shared" si="12"/>
        <v>-26</v>
      </c>
      <c r="F39" s="14">
        <v>-3</v>
      </c>
      <c r="G39" s="28">
        <f t="shared" si="11"/>
        <v>-28</v>
      </c>
      <c r="H39" s="14">
        <v>1713</v>
      </c>
      <c r="J39" s="24"/>
    </row>
    <row r="40" spans="1:10" ht="12" customHeight="1" x14ac:dyDescent="0.2">
      <c r="A40" s="1" t="s">
        <v>6</v>
      </c>
      <c r="B40" s="14">
        <f>'2016'!H40</f>
        <v>778</v>
      </c>
      <c r="C40" s="14" t="s">
        <v>9</v>
      </c>
      <c r="D40" s="14">
        <v>32</v>
      </c>
      <c r="E40" s="18">
        <f t="shared" si="12"/>
        <v>-32</v>
      </c>
      <c r="F40" s="14">
        <v>1</v>
      </c>
      <c r="G40" s="28">
        <f t="shared" si="11"/>
        <v>-31</v>
      </c>
      <c r="H40" s="14">
        <v>747</v>
      </c>
      <c r="J40" s="24"/>
    </row>
    <row r="41" spans="1:10" ht="12" customHeight="1" x14ac:dyDescent="0.2">
      <c r="A41" s="1" t="s">
        <v>7</v>
      </c>
      <c r="B41" s="14">
        <f>'2016'!H41</f>
        <v>190</v>
      </c>
      <c r="C41" s="14" t="s">
        <v>9</v>
      </c>
      <c r="D41" s="14">
        <v>29</v>
      </c>
      <c r="E41" s="18">
        <f t="shared" si="12"/>
        <v>-29</v>
      </c>
      <c r="F41" s="13" t="s">
        <v>9</v>
      </c>
      <c r="G41" s="28">
        <f t="shared" si="11"/>
        <v>-28</v>
      </c>
      <c r="H41" s="14">
        <v>162</v>
      </c>
      <c r="J41" s="24"/>
    </row>
    <row r="42" spans="1:10" ht="17.25" customHeight="1" thickBot="1" x14ac:dyDescent="0.25">
      <c r="A42" s="31" t="s">
        <v>8</v>
      </c>
      <c r="B42" s="32">
        <f>'2016'!H42</f>
        <v>6</v>
      </c>
      <c r="C42" s="32" t="s">
        <v>9</v>
      </c>
      <c r="D42" s="32">
        <v>1</v>
      </c>
      <c r="E42" s="32">
        <f t="shared" si="12"/>
        <v>-1</v>
      </c>
      <c r="F42" s="33" t="s">
        <v>9</v>
      </c>
      <c r="G42" s="34">
        <f t="shared" si="11"/>
        <v>-1</v>
      </c>
      <c r="H42" s="32">
        <v>5</v>
      </c>
      <c r="J42" s="24"/>
    </row>
    <row r="43" spans="1:10" ht="12" customHeight="1" x14ac:dyDescent="0.2">
      <c r="A43" s="22" t="s">
        <v>29</v>
      </c>
    </row>
    <row r="44" spans="1:10" ht="12" customHeight="1" x14ac:dyDescent="0.2">
      <c r="A44" s="23" t="s">
        <v>39</v>
      </c>
    </row>
    <row r="45" spans="1:10" ht="12.75" customHeight="1" x14ac:dyDescent="0.2">
      <c r="B45" s="24"/>
    </row>
    <row r="103" spans="10:10" ht="12.75" customHeight="1" x14ac:dyDescent="0.2">
      <c r="J103" s="25"/>
    </row>
    <row r="104" spans="10:10" ht="12.75" customHeight="1" x14ac:dyDescent="0.2">
      <c r="J104" s="25"/>
    </row>
  </sheetData>
  <pageMargins left="0.7" right="0.7" top="0.75" bottom="0.75" header="0.3" footer="0.3"/>
  <pageSetup paperSize="9" orientation="portrait" r:id="rId1"/>
  <ignoredErrors>
    <ignoredError sqref="E18 E6:E1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showGridLines="0" workbookViewId="0"/>
  </sheetViews>
  <sheetFormatPr defaultRowHeight="12.75" customHeight="1" x14ac:dyDescent="0.2"/>
  <cols>
    <col min="1" max="1" width="9.140625" style="2" customWidth="1"/>
    <col min="2" max="6" width="10.140625" style="2" customWidth="1"/>
    <col min="7" max="7" width="10.140625" style="26" customWidth="1"/>
    <col min="8" max="8" width="10.140625" style="2" customWidth="1"/>
    <col min="9" max="16384" width="9.140625" style="2"/>
  </cols>
  <sheetData>
    <row r="1" spans="1:12" ht="12.75" customHeight="1" x14ac:dyDescent="0.2">
      <c r="A1" s="1" t="s">
        <v>14</v>
      </c>
      <c r="I1" s="36" t="s">
        <v>36</v>
      </c>
      <c r="J1" s="36"/>
      <c r="K1" s="36"/>
      <c r="L1" s="36"/>
    </row>
    <row r="2" spans="1:12" ht="28.5" customHeight="1" thickBot="1" x14ac:dyDescent="0.25">
      <c r="A2" s="3" t="s">
        <v>35</v>
      </c>
    </row>
    <row r="3" spans="1:12" ht="12" customHeight="1" x14ac:dyDescent="0.2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17</v>
      </c>
    </row>
    <row r="4" spans="1:12" ht="12" customHeight="1" x14ac:dyDescent="0.2">
      <c r="A4" s="6" t="s">
        <v>23</v>
      </c>
      <c r="B4" s="7">
        <v>42369</v>
      </c>
      <c r="C4" s="8"/>
      <c r="D4" s="8"/>
      <c r="E4" s="8" t="s">
        <v>24</v>
      </c>
      <c r="F4" s="8" t="s">
        <v>25</v>
      </c>
      <c r="G4" s="8" t="s">
        <v>26</v>
      </c>
      <c r="H4" s="7">
        <v>42735</v>
      </c>
    </row>
    <row r="5" spans="1:12" ht="17.25" customHeight="1" x14ac:dyDescent="0.2">
      <c r="A5" s="9" t="s">
        <v>22</v>
      </c>
      <c r="B5" s="10">
        <f t="shared" ref="B5:H5" si="0">SUM(B6:B16)</f>
        <v>28983</v>
      </c>
      <c r="C5" s="10">
        <f t="shared" si="0"/>
        <v>293</v>
      </c>
      <c r="D5" s="10">
        <f t="shared" si="0"/>
        <v>297</v>
      </c>
      <c r="E5" s="10">
        <f t="shared" si="0"/>
        <v>-4</v>
      </c>
      <c r="F5" s="10">
        <f t="shared" si="0"/>
        <v>234</v>
      </c>
      <c r="G5" s="27">
        <f t="shared" si="0"/>
        <v>231</v>
      </c>
      <c r="H5" s="10">
        <f t="shared" si="0"/>
        <v>29214</v>
      </c>
    </row>
    <row r="6" spans="1:12" ht="12" customHeight="1" x14ac:dyDescent="0.2">
      <c r="A6" s="12" t="s">
        <v>13</v>
      </c>
      <c r="B6" s="14">
        <f t="shared" ref="B6:B16" si="1">SUM(B19,B32)</f>
        <v>1494</v>
      </c>
      <c r="C6" s="13">
        <v>293</v>
      </c>
      <c r="D6" s="13">
        <f t="shared" ref="D6:D16" si="2">IF(SUM(D19,D32)=0,"-",SUM(D19,D32))</f>
        <v>1</v>
      </c>
      <c r="E6" s="14">
        <f>IF(D6="-",C6,(SUM(C6)-SUM(D6)))</f>
        <v>292</v>
      </c>
      <c r="F6" s="14">
        <v>70</v>
      </c>
      <c r="G6" s="28">
        <f>IF(SUM(H6-B6)=0,"-",SUM(H6-B6))</f>
        <v>363</v>
      </c>
      <c r="H6" s="14">
        <f t="shared" ref="H6:H16" si="3">SUM(H19,H32)</f>
        <v>1857</v>
      </c>
    </row>
    <row r="7" spans="1:12" ht="12" customHeight="1" x14ac:dyDescent="0.2">
      <c r="A7" s="1" t="s">
        <v>10</v>
      </c>
      <c r="B7" s="14">
        <f t="shared" si="1"/>
        <v>3197</v>
      </c>
      <c r="C7" s="14" t="s">
        <v>9</v>
      </c>
      <c r="D7" s="13" t="str">
        <f t="shared" si="2"/>
        <v>-</v>
      </c>
      <c r="E7" s="14" t="str">
        <f>IF(D7="-",C7,(SUM(C7)-SUM(D7)))</f>
        <v>-</v>
      </c>
      <c r="F7" s="14">
        <v>43</v>
      </c>
      <c r="G7" s="28">
        <f t="shared" ref="G7:G16" si="4">IF(SUM(H7-B7)=0,"-",SUM(H7-B7))</f>
        <v>43</v>
      </c>
      <c r="H7" s="14">
        <f t="shared" si="3"/>
        <v>3240</v>
      </c>
    </row>
    <row r="8" spans="1:12" ht="12" customHeight="1" x14ac:dyDescent="0.2">
      <c r="A8" s="1" t="s">
        <v>0</v>
      </c>
      <c r="B8" s="14">
        <f t="shared" si="1"/>
        <v>3086</v>
      </c>
      <c r="C8" s="14" t="s">
        <v>9</v>
      </c>
      <c r="D8" s="13">
        <f t="shared" si="2"/>
        <v>1</v>
      </c>
      <c r="E8" s="14">
        <f t="shared" ref="E8:E16" si="5">IF(D8="-",C8,(SUM(C8)-SUM(D8)))</f>
        <v>-1</v>
      </c>
      <c r="F8" s="14">
        <v>-73</v>
      </c>
      <c r="G8" s="28">
        <f t="shared" si="4"/>
        <v>-69</v>
      </c>
      <c r="H8" s="14">
        <f t="shared" si="3"/>
        <v>3017</v>
      </c>
    </row>
    <row r="9" spans="1:12" ht="12" customHeight="1" x14ac:dyDescent="0.2">
      <c r="A9" s="1" t="s">
        <v>1</v>
      </c>
      <c r="B9" s="14">
        <f t="shared" si="1"/>
        <v>3415</v>
      </c>
      <c r="C9" s="14" t="s">
        <v>9</v>
      </c>
      <c r="D9" s="13">
        <f t="shared" si="2"/>
        <v>5</v>
      </c>
      <c r="E9" s="14">
        <f t="shared" si="5"/>
        <v>-5</v>
      </c>
      <c r="F9" s="14">
        <v>103</v>
      </c>
      <c r="G9" s="28">
        <f t="shared" si="4"/>
        <v>98</v>
      </c>
      <c r="H9" s="14">
        <f t="shared" si="3"/>
        <v>3513</v>
      </c>
    </row>
    <row r="10" spans="1:12" ht="12" customHeight="1" x14ac:dyDescent="0.2">
      <c r="A10" s="1" t="s">
        <v>2</v>
      </c>
      <c r="B10" s="14">
        <f t="shared" si="1"/>
        <v>3674</v>
      </c>
      <c r="C10" s="14" t="s">
        <v>9</v>
      </c>
      <c r="D10" s="13">
        <f t="shared" si="2"/>
        <v>6</v>
      </c>
      <c r="E10" s="14">
        <f t="shared" si="5"/>
        <v>-6</v>
      </c>
      <c r="F10" s="14">
        <v>37</v>
      </c>
      <c r="G10" s="28">
        <f t="shared" si="4"/>
        <v>29</v>
      </c>
      <c r="H10" s="14">
        <f t="shared" si="3"/>
        <v>3703</v>
      </c>
    </row>
    <row r="11" spans="1:12" ht="17.25" customHeight="1" x14ac:dyDescent="0.2">
      <c r="A11" s="1" t="s">
        <v>3</v>
      </c>
      <c r="B11" s="14">
        <f t="shared" si="1"/>
        <v>4100</v>
      </c>
      <c r="C11" s="14" t="s">
        <v>9</v>
      </c>
      <c r="D11" s="13">
        <f t="shared" si="2"/>
        <v>10</v>
      </c>
      <c r="E11" s="14">
        <f t="shared" si="5"/>
        <v>-10</v>
      </c>
      <c r="F11" s="14">
        <v>38</v>
      </c>
      <c r="G11" s="28">
        <f t="shared" si="4"/>
        <v>27</v>
      </c>
      <c r="H11" s="14">
        <f t="shared" si="3"/>
        <v>4127</v>
      </c>
    </row>
    <row r="12" spans="1:12" ht="12" customHeight="1" x14ac:dyDescent="0.2">
      <c r="A12" s="1" t="s">
        <v>4</v>
      </c>
      <c r="B12" s="14">
        <f t="shared" si="1"/>
        <v>3994</v>
      </c>
      <c r="C12" s="14" t="s">
        <v>9</v>
      </c>
      <c r="D12" s="13">
        <f t="shared" si="2"/>
        <v>22</v>
      </c>
      <c r="E12" s="14">
        <f t="shared" si="5"/>
        <v>-22</v>
      </c>
      <c r="F12" s="14">
        <v>-7</v>
      </c>
      <c r="G12" s="28">
        <f t="shared" si="4"/>
        <v>-30</v>
      </c>
      <c r="H12" s="14">
        <f t="shared" si="3"/>
        <v>3964</v>
      </c>
    </row>
    <row r="13" spans="1:12" ht="12" customHeight="1" x14ac:dyDescent="0.2">
      <c r="A13" s="1" t="s">
        <v>5</v>
      </c>
      <c r="B13" s="14">
        <f t="shared" si="1"/>
        <v>3499</v>
      </c>
      <c r="C13" s="14" t="s">
        <v>9</v>
      </c>
      <c r="D13" s="13">
        <f t="shared" si="2"/>
        <v>54</v>
      </c>
      <c r="E13" s="14">
        <f t="shared" si="5"/>
        <v>-54</v>
      </c>
      <c r="F13" s="14">
        <v>11</v>
      </c>
      <c r="G13" s="28">
        <f t="shared" si="4"/>
        <v>-43</v>
      </c>
      <c r="H13" s="14">
        <f t="shared" si="3"/>
        <v>3456</v>
      </c>
    </row>
    <row r="14" spans="1:12" ht="12" customHeight="1" x14ac:dyDescent="0.2">
      <c r="A14" s="1" t="s">
        <v>6</v>
      </c>
      <c r="B14" s="14">
        <f t="shared" si="1"/>
        <v>1774</v>
      </c>
      <c r="C14" s="14" t="s">
        <v>9</v>
      </c>
      <c r="D14" s="13">
        <f t="shared" si="2"/>
        <v>70</v>
      </c>
      <c r="E14" s="14">
        <f t="shared" si="5"/>
        <v>-70</v>
      </c>
      <c r="F14" s="14">
        <v>8</v>
      </c>
      <c r="G14" s="28">
        <f t="shared" si="4"/>
        <v>-62</v>
      </c>
      <c r="H14" s="14">
        <f t="shared" si="3"/>
        <v>1712</v>
      </c>
    </row>
    <row r="15" spans="1:12" ht="12" customHeight="1" x14ac:dyDescent="0.2">
      <c r="A15" s="1" t="s">
        <v>7</v>
      </c>
      <c r="B15" s="14">
        <f t="shared" si="1"/>
        <v>689</v>
      </c>
      <c r="C15" s="14" t="s">
        <v>9</v>
      </c>
      <c r="D15" s="13">
        <f t="shared" si="2"/>
        <v>112</v>
      </c>
      <c r="E15" s="14">
        <f t="shared" si="5"/>
        <v>-112</v>
      </c>
      <c r="F15" s="14">
        <v>4</v>
      </c>
      <c r="G15" s="28">
        <f t="shared" si="4"/>
        <v>-109</v>
      </c>
      <c r="H15" s="14">
        <f t="shared" si="3"/>
        <v>580</v>
      </c>
    </row>
    <row r="16" spans="1:12" ht="17.25" customHeight="1" x14ac:dyDescent="0.2">
      <c r="A16" s="1" t="s">
        <v>8</v>
      </c>
      <c r="B16" s="14">
        <f t="shared" si="1"/>
        <v>61</v>
      </c>
      <c r="C16" s="14" t="s">
        <v>9</v>
      </c>
      <c r="D16" s="13">
        <f t="shared" si="2"/>
        <v>16</v>
      </c>
      <c r="E16" s="14">
        <f t="shared" si="5"/>
        <v>-16</v>
      </c>
      <c r="F16" s="13" t="s">
        <v>9</v>
      </c>
      <c r="G16" s="28">
        <f t="shared" si="4"/>
        <v>-16</v>
      </c>
      <c r="H16" s="14">
        <f t="shared" si="3"/>
        <v>45</v>
      </c>
    </row>
    <row r="17" spans="1:8" ht="17.25" customHeight="1" x14ac:dyDescent="0.2">
      <c r="A17" s="9" t="s">
        <v>27</v>
      </c>
      <c r="B17" s="14"/>
      <c r="C17" s="14"/>
      <c r="D17" s="14"/>
      <c r="E17" s="14"/>
      <c r="F17" s="10"/>
      <c r="G17" s="28"/>
      <c r="H17" s="14"/>
    </row>
    <row r="18" spans="1:8" ht="12" customHeight="1" x14ac:dyDescent="0.2">
      <c r="A18" s="9" t="s">
        <v>22</v>
      </c>
      <c r="B18" s="10">
        <f t="shared" ref="B18:H18" si="6">SUM(B19:B29)</f>
        <v>14498</v>
      </c>
      <c r="C18" s="10">
        <f t="shared" si="6"/>
        <v>145</v>
      </c>
      <c r="D18" s="10">
        <f t="shared" si="6"/>
        <v>145</v>
      </c>
      <c r="E18" s="10" t="str">
        <f>IF(SUM(E19:E29)=0,"-",SUM(E19:E29))</f>
        <v>-</v>
      </c>
      <c r="F18" s="27">
        <f t="shared" si="6"/>
        <v>144</v>
      </c>
      <c r="G18" s="10">
        <f t="shared" si="6"/>
        <v>149</v>
      </c>
      <c r="H18" s="10">
        <f t="shared" si="6"/>
        <v>14647</v>
      </c>
    </row>
    <row r="19" spans="1:8" ht="12" customHeight="1" x14ac:dyDescent="0.2">
      <c r="A19" s="12" t="s">
        <v>13</v>
      </c>
      <c r="B19" s="14">
        <v>742</v>
      </c>
      <c r="C19" s="13">
        <v>145</v>
      </c>
      <c r="D19" s="13" t="s">
        <v>9</v>
      </c>
      <c r="E19" s="14">
        <f>IF(D19="-",C19,(SUM(C19)-SUM(D19)))</f>
        <v>145</v>
      </c>
      <c r="F19" s="28">
        <v>41</v>
      </c>
      <c r="G19" s="28">
        <v>186</v>
      </c>
      <c r="H19" s="14">
        <v>928</v>
      </c>
    </row>
    <row r="20" spans="1:8" ht="12" customHeight="1" x14ac:dyDescent="0.2">
      <c r="A20" s="1" t="s">
        <v>10</v>
      </c>
      <c r="B20" s="14">
        <v>1539</v>
      </c>
      <c r="C20" s="14" t="s">
        <v>9</v>
      </c>
      <c r="D20" s="13" t="s">
        <v>9</v>
      </c>
      <c r="E20" s="14" t="str">
        <f t="shared" ref="E20:E29" si="7">IF(D20="-",C20,(SUM(C20)-SUM(D20)))</f>
        <v>-</v>
      </c>
      <c r="F20" s="28">
        <v>22</v>
      </c>
      <c r="G20" s="28">
        <f t="shared" ref="G20:G29" si="8">IF(SUM(H20-B20)=0,"-",SUM(H20-B20))</f>
        <v>22</v>
      </c>
      <c r="H20" s="14">
        <v>1561</v>
      </c>
    </row>
    <row r="21" spans="1:8" ht="12" customHeight="1" x14ac:dyDescent="0.2">
      <c r="A21" s="1" t="s">
        <v>0</v>
      </c>
      <c r="B21" s="14">
        <v>1434</v>
      </c>
      <c r="C21" s="14" t="s">
        <v>9</v>
      </c>
      <c r="D21" s="14" t="s">
        <v>9</v>
      </c>
      <c r="E21" s="14" t="str">
        <f t="shared" si="7"/>
        <v>-</v>
      </c>
      <c r="F21" s="28">
        <v>-31</v>
      </c>
      <c r="G21" s="28">
        <f t="shared" si="8"/>
        <v>-27</v>
      </c>
      <c r="H21" s="14">
        <v>1407</v>
      </c>
    </row>
    <row r="22" spans="1:8" ht="12" customHeight="1" x14ac:dyDescent="0.2">
      <c r="A22" s="1" t="s">
        <v>1</v>
      </c>
      <c r="B22" s="14">
        <v>1643</v>
      </c>
      <c r="C22" s="14" t="s">
        <v>9</v>
      </c>
      <c r="D22" s="13">
        <v>2</v>
      </c>
      <c r="E22" s="14">
        <f t="shared" si="7"/>
        <v>-2</v>
      </c>
      <c r="F22" s="28">
        <v>52</v>
      </c>
      <c r="G22" s="28">
        <f t="shared" si="8"/>
        <v>51</v>
      </c>
      <c r="H22" s="14">
        <v>1694</v>
      </c>
    </row>
    <row r="23" spans="1:8" ht="12" customHeight="1" x14ac:dyDescent="0.2">
      <c r="A23" s="1" t="s">
        <v>2</v>
      </c>
      <c r="B23" s="14">
        <v>1798</v>
      </c>
      <c r="C23" s="14" t="s">
        <v>9</v>
      </c>
      <c r="D23" s="14">
        <v>3</v>
      </c>
      <c r="E23" s="14">
        <f t="shared" si="7"/>
        <v>-3</v>
      </c>
      <c r="F23" s="28">
        <v>18</v>
      </c>
      <c r="G23" s="28">
        <f t="shared" si="8"/>
        <v>14</v>
      </c>
      <c r="H23" s="14">
        <v>1812</v>
      </c>
    </row>
    <row r="24" spans="1:8" ht="17.25" customHeight="1" x14ac:dyDescent="0.2">
      <c r="A24" s="1" t="s">
        <v>3</v>
      </c>
      <c r="B24" s="14">
        <v>2060</v>
      </c>
      <c r="C24" s="14" t="s">
        <v>9</v>
      </c>
      <c r="D24" s="14">
        <v>3</v>
      </c>
      <c r="E24" s="14">
        <f t="shared" si="7"/>
        <v>-3</v>
      </c>
      <c r="F24" s="28">
        <v>24</v>
      </c>
      <c r="G24" s="28">
        <f t="shared" si="8"/>
        <v>21</v>
      </c>
      <c r="H24" s="14">
        <v>2081</v>
      </c>
    </row>
    <row r="25" spans="1:8" ht="12" customHeight="1" x14ac:dyDescent="0.2">
      <c r="A25" s="1" t="s">
        <v>4</v>
      </c>
      <c r="B25" s="14">
        <v>2087</v>
      </c>
      <c r="C25" s="14" t="s">
        <v>9</v>
      </c>
      <c r="D25" s="14">
        <v>8</v>
      </c>
      <c r="E25" s="14">
        <f t="shared" si="7"/>
        <v>-8</v>
      </c>
      <c r="F25" s="28">
        <v>6</v>
      </c>
      <c r="G25" s="28">
        <f t="shared" si="8"/>
        <v>-1</v>
      </c>
      <c r="H25" s="14">
        <v>2086</v>
      </c>
    </row>
    <row r="26" spans="1:8" ht="12" customHeight="1" x14ac:dyDescent="0.2">
      <c r="A26" s="1" t="s">
        <v>5</v>
      </c>
      <c r="B26" s="14">
        <v>1732</v>
      </c>
      <c r="C26" s="14" t="s">
        <v>9</v>
      </c>
      <c r="D26" s="14">
        <v>20</v>
      </c>
      <c r="E26" s="14">
        <f t="shared" si="7"/>
        <v>-20</v>
      </c>
      <c r="F26" s="28">
        <v>3</v>
      </c>
      <c r="G26" s="28">
        <f t="shared" si="8"/>
        <v>-17</v>
      </c>
      <c r="H26" s="14">
        <v>1715</v>
      </c>
    </row>
    <row r="27" spans="1:8" ht="12" customHeight="1" x14ac:dyDescent="0.2">
      <c r="A27" s="1" t="s">
        <v>6</v>
      </c>
      <c r="B27" s="14">
        <v>962</v>
      </c>
      <c r="C27" s="14" t="s">
        <v>9</v>
      </c>
      <c r="D27" s="14">
        <v>33</v>
      </c>
      <c r="E27" s="14">
        <f t="shared" si="7"/>
        <v>-33</v>
      </c>
      <c r="F27" s="28">
        <v>5</v>
      </c>
      <c r="G27" s="28">
        <f t="shared" si="8"/>
        <v>-28</v>
      </c>
      <c r="H27" s="14">
        <v>934</v>
      </c>
    </row>
    <row r="28" spans="1:8" ht="12" customHeight="1" x14ac:dyDescent="0.2">
      <c r="A28" s="1" t="s">
        <v>7</v>
      </c>
      <c r="B28" s="14">
        <v>450</v>
      </c>
      <c r="C28" s="14" t="s">
        <v>9</v>
      </c>
      <c r="D28" s="14">
        <v>64</v>
      </c>
      <c r="E28" s="14">
        <f t="shared" si="7"/>
        <v>-64</v>
      </c>
      <c r="F28" s="28">
        <v>4</v>
      </c>
      <c r="G28" s="28">
        <f t="shared" si="8"/>
        <v>-60</v>
      </c>
      <c r="H28" s="14">
        <v>390</v>
      </c>
    </row>
    <row r="29" spans="1:8" ht="17.25" customHeight="1" x14ac:dyDescent="0.2">
      <c r="A29" s="1" t="s">
        <v>8</v>
      </c>
      <c r="B29" s="14">
        <v>51</v>
      </c>
      <c r="C29" s="14" t="s">
        <v>9</v>
      </c>
      <c r="D29" s="14">
        <v>12</v>
      </c>
      <c r="E29" s="14">
        <f t="shared" si="7"/>
        <v>-12</v>
      </c>
      <c r="F29" s="30" t="s">
        <v>9</v>
      </c>
      <c r="G29" s="28">
        <f t="shared" si="8"/>
        <v>-12</v>
      </c>
      <c r="H29" s="14">
        <v>39</v>
      </c>
    </row>
    <row r="30" spans="1:8" ht="17.25" customHeight="1" x14ac:dyDescent="0.2">
      <c r="A30" s="15" t="s">
        <v>28</v>
      </c>
      <c r="B30" s="14"/>
      <c r="C30" s="14"/>
      <c r="D30" s="14"/>
      <c r="E30" s="14"/>
      <c r="F30" s="27"/>
      <c r="G30" s="28"/>
      <c r="H30" s="14"/>
    </row>
    <row r="31" spans="1:8" ht="12" customHeight="1" x14ac:dyDescent="0.2">
      <c r="A31" s="15" t="s">
        <v>22</v>
      </c>
      <c r="B31" s="16">
        <f t="shared" ref="B31:H31" si="9">SUM(B32:B42)</f>
        <v>14485</v>
      </c>
      <c r="C31" s="16">
        <f t="shared" si="9"/>
        <v>148</v>
      </c>
      <c r="D31" s="16">
        <f t="shared" si="9"/>
        <v>152</v>
      </c>
      <c r="E31" s="16">
        <f t="shared" si="9"/>
        <v>-4</v>
      </c>
      <c r="F31" s="29">
        <f t="shared" si="9"/>
        <v>90</v>
      </c>
      <c r="G31" s="16">
        <f t="shared" si="9"/>
        <v>82</v>
      </c>
      <c r="H31" s="16">
        <f t="shared" si="9"/>
        <v>14567</v>
      </c>
    </row>
    <row r="32" spans="1:8" ht="12" customHeight="1" x14ac:dyDescent="0.2">
      <c r="A32" s="12" t="s">
        <v>13</v>
      </c>
      <c r="B32" s="18">
        <v>752</v>
      </c>
      <c r="C32" s="17">
        <v>148</v>
      </c>
      <c r="D32" s="13">
        <v>1</v>
      </c>
      <c r="E32" s="18">
        <f>IF(D32="-",C32,(SUM(C32)-SUM(D32)))</f>
        <v>147</v>
      </c>
      <c r="F32" s="14">
        <v>29</v>
      </c>
      <c r="G32" s="28">
        <f>IF(SUM(H32-B32)=0,"-",SUM(H32-B32))</f>
        <v>177</v>
      </c>
      <c r="H32" s="18">
        <v>929</v>
      </c>
    </row>
    <row r="33" spans="1:8" ht="12" customHeight="1" x14ac:dyDescent="0.2">
      <c r="A33" s="1" t="s">
        <v>10</v>
      </c>
      <c r="B33" s="14">
        <v>1658</v>
      </c>
      <c r="C33" s="14" t="s">
        <v>9</v>
      </c>
      <c r="D33" s="13" t="s">
        <v>9</v>
      </c>
      <c r="E33" s="18" t="str">
        <f t="shared" ref="E33:E42" si="10">IF(D33="-",C33,(SUM(C33)-SUM(D33)))</f>
        <v>-</v>
      </c>
      <c r="F33" s="14">
        <v>21</v>
      </c>
      <c r="G33" s="28">
        <f t="shared" ref="G33:G42" si="11">IF(SUM(H33-B33)=0,"-",SUM(H33-B33))</f>
        <v>21</v>
      </c>
      <c r="H33" s="14">
        <v>1679</v>
      </c>
    </row>
    <row r="34" spans="1:8" ht="12" customHeight="1" x14ac:dyDescent="0.2">
      <c r="A34" s="1" t="s">
        <v>0</v>
      </c>
      <c r="B34" s="14">
        <v>1652</v>
      </c>
      <c r="C34" s="14" t="s">
        <v>9</v>
      </c>
      <c r="D34" s="14">
        <v>1</v>
      </c>
      <c r="E34" s="18">
        <f t="shared" si="10"/>
        <v>-1</v>
      </c>
      <c r="F34" s="14">
        <v>-42</v>
      </c>
      <c r="G34" s="28">
        <f t="shared" si="11"/>
        <v>-42</v>
      </c>
      <c r="H34" s="14">
        <v>1610</v>
      </c>
    </row>
    <row r="35" spans="1:8" ht="12" customHeight="1" x14ac:dyDescent="0.2">
      <c r="A35" s="1" t="s">
        <v>1</v>
      </c>
      <c r="B35" s="14">
        <v>1772</v>
      </c>
      <c r="C35" s="14" t="s">
        <v>9</v>
      </c>
      <c r="D35" s="14">
        <v>3</v>
      </c>
      <c r="E35" s="18">
        <f t="shared" si="10"/>
        <v>-3</v>
      </c>
      <c r="F35" s="14">
        <v>51</v>
      </c>
      <c r="G35" s="28">
        <f t="shared" si="11"/>
        <v>47</v>
      </c>
      <c r="H35" s="14">
        <v>1819</v>
      </c>
    </row>
    <row r="36" spans="1:8" ht="12" customHeight="1" x14ac:dyDescent="0.2">
      <c r="A36" s="1" t="s">
        <v>2</v>
      </c>
      <c r="B36" s="14">
        <v>1876</v>
      </c>
      <c r="C36" s="14" t="s">
        <v>9</v>
      </c>
      <c r="D36" s="14">
        <v>3</v>
      </c>
      <c r="E36" s="18">
        <f t="shared" si="10"/>
        <v>-3</v>
      </c>
      <c r="F36" s="14">
        <v>19</v>
      </c>
      <c r="G36" s="28">
        <f t="shared" si="11"/>
        <v>15</v>
      </c>
      <c r="H36" s="14">
        <v>1891</v>
      </c>
    </row>
    <row r="37" spans="1:8" ht="17.25" customHeight="1" x14ac:dyDescent="0.2">
      <c r="A37" s="1" t="s">
        <v>3</v>
      </c>
      <c r="B37" s="14">
        <v>2040</v>
      </c>
      <c r="C37" s="14" t="s">
        <v>9</v>
      </c>
      <c r="D37" s="14">
        <v>7</v>
      </c>
      <c r="E37" s="18">
        <f t="shared" si="10"/>
        <v>-7</v>
      </c>
      <c r="F37" s="14">
        <v>14</v>
      </c>
      <c r="G37" s="28">
        <f t="shared" si="11"/>
        <v>6</v>
      </c>
      <c r="H37" s="14">
        <v>2046</v>
      </c>
    </row>
    <row r="38" spans="1:8" ht="12" customHeight="1" x14ac:dyDescent="0.2">
      <c r="A38" s="1" t="s">
        <v>4</v>
      </c>
      <c r="B38" s="14">
        <v>1907</v>
      </c>
      <c r="C38" s="14" t="s">
        <v>9</v>
      </c>
      <c r="D38" s="14">
        <v>14</v>
      </c>
      <c r="E38" s="18">
        <f t="shared" si="10"/>
        <v>-14</v>
      </c>
      <c r="F38" s="14">
        <v>-13</v>
      </c>
      <c r="G38" s="28">
        <f t="shared" si="11"/>
        <v>-29</v>
      </c>
      <c r="H38" s="14">
        <v>1878</v>
      </c>
    </row>
    <row r="39" spans="1:8" ht="12" customHeight="1" x14ac:dyDescent="0.2">
      <c r="A39" s="1" t="s">
        <v>5</v>
      </c>
      <c r="B39" s="14">
        <v>1767</v>
      </c>
      <c r="C39" s="14" t="s">
        <v>9</v>
      </c>
      <c r="D39" s="14">
        <v>34</v>
      </c>
      <c r="E39" s="18">
        <f t="shared" si="10"/>
        <v>-34</v>
      </c>
      <c r="F39" s="14">
        <v>8</v>
      </c>
      <c r="G39" s="28">
        <f t="shared" si="11"/>
        <v>-26</v>
      </c>
      <c r="H39" s="14">
        <v>1741</v>
      </c>
    </row>
    <row r="40" spans="1:8" ht="12" customHeight="1" x14ac:dyDescent="0.2">
      <c r="A40" s="1" t="s">
        <v>6</v>
      </c>
      <c r="B40" s="14">
        <v>812</v>
      </c>
      <c r="C40" s="14" t="s">
        <v>9</v>
      </c>
      <c r="D40" s="14">
        <v>37</v>
      </c>
      <c r="E40" s="18">
        <f t="shared" si="10"/>
        <v>-37</v>
      </c>
      <c r="F40" s="14">
        <v>3</v>
      </c>
      <c r="G40" s="28">
        <f t="shared" si="11"/>
        <v>-34</v>
      </c>
      <c r="H40" s="14">
        <v>778</v>
      </c>
    </row>
    <row r="41" spans="1:8" ht="12" customHeight="1" x14ac:dyDescent="0.2">
      <c r="A41" s="1" t="s">
        <v>7</v>
      </c>
      <c r="B41" s="14">
        <v>239</v>
      </c>
      <c r="C41" s="14" t="s">
        <v>9</v>
      </c>
      <c r="D41" s="14">
        <v>48</v>
      </c>
      <c r="E41" s="18">
        <f t="shared" si="10"/>
        <v>-48</v>
      </c>
      <c r="F41" s="13" t="s">
        <v>9</v>
      </c>
      <c r="G41" s="28">
        <f t="shared" si="11"/>
        <v>-49</v>
      </c>
      <c r="H41" s="14">
        <v>190</v>
      </c>
    </row>
    <row r="42" spans="1:8" ht="17.25" customHeight="1" thickBot="1" x14ac:dyDescent="0.25">
      <c r="A42" s="31" t="s">
        <v>8</v>
      </c>
      <c r="B42" s="32">
        <v>10</v>
      </c>
      <c r="C42" s="32" t="s">
        <v>9</v>
      </c>
      <c r="D42" s="32">
        <v>4</v>
      </c>
      <c r="E42" s="32">
        <f t="shared" si="10"/>
        <v>-4</v>
      </c>
      <c r="F42" s="33" t="s">
        <v>9</v>
      </c>
      <c r="G42" s="34">
        <f t="shared" si="11"/>
        <v>-4</v>
      </c>
      <c r="H42" s="32">
        <v>6</v>
      </c>
    </row>
    <row r="43" spans="1:8" ht="12" customHeight="1" x14ac:dyDescent="0.2">
      <c r="A43" s="22" t="s">
        <v>29</v>
      </c>
    </row>
    <row r="44" spans="1:8" ht="12" customHeight="1" x14ac:dyDescent="0.2">
      <c r="A44" s="23" t="s">
        <v>31</v>
      </c>
    </row>
    <row r="45" spans="1:8" ht="12.75" customHeight="1" x14ac:dyDescent="0.2">
      <c r="B45" s="24"/>
    </row>
    <row r="103" spans="10:10" ht="12.75" customHeight="1" x14ac:dyDescent="0.2">
      <c r="J103" s="25"/>
    </row>
    <row r="104" spans="10:10" ht="12.75" customHeight="1" x14ac:dyDescent="0.2">
      <c r="J104" s="25"/>
    </row>
  </sheetData>
  <pageMargins left="0.7" right="0.7" top="0.75" bottom="0.75" header="0.3" footer="0.3"/>
  <pageSetup paperSize="9" orientation="portrait" r:id="rId1"/>
  <ignoredErrors>
    <ignoredError sqref="E1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showGridLines="0" workbookViewId="0"/>
  </sheetViews>
  <sheetFormatPr defaultRowHeight="12.75" customHeight="1" x14ac:dyDescent="0.2"/>
  <cols>
    <col min="1" max="1" width="9.140625" style="2" customWidth="1"/>
    <col min="2" max="6" width="10.140625" style="2" customWidth="1"/>
    <col min="7" max="7" width="10.140625" style="26" customWidth="1"/>
    <col min="8" max="8" width="10.140625" style="2" customWidth="1"/>
    <col min="9" max="16384" width="9.140625" style="2"/>
  </cols>
  <sheetData>
    <row r="1" spans="1:8" ht="12.75" customHeight="1" x14ac:dyDescent="0.2">
      <c r="A1" s="1" t="s">
        <v>14</v>
      </c>
    </row>
    <row r="2" spans="1:8" ht="28.5" customHeight="1" thickBot="1" x14ac:dyDescent="0.25">
      <c r="A2" s="3" t="s">
        <v>34</v>
      </c>
    </row>
    <row r="3" spans="1:8" ht="12" customHeight="1" x14ac:dyDescent="0.2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17</v>
      </c>
    </row>
    <row r="4" spans="1:8" ht="12" customHeight="1" x14ac:dyDescent="0.2">
      <c r="A4" s="6" t="s">
        <v>23</v>
      </c>
      <c r="B4" s="7">
        <v>42004</v>
      </c>
      <c r="C4" s="8"/>
      <c r="D4" s="8"/>
      <c r="E4" s="8" t="s">
        <v>24</v>
      </c>
      <c r="F4" s="8" t="s">
        <v>25</v>
      </c>
      <c r="G4" s="8" t="s">
        <v>26</v>
      </c>
      <c r="H4" s="7">
        <v>42369</v>
      </c>
    </row>
    <row r="5" spans="1:8" ht="17.25" customHeight="1" x14ac:dyDescent="0.2">
      <c r="A5" s="9" t="s">
        <v>22</v>
      </c>
      <c r="B5" s="10">
        <f t="shared" ref="B5:H5" si="0">SUM(B6:B16)</f>
        <v>28916</v>
      </c>
      <c r="C5" s="10">
        <f t="shared" si="0"/>
        <v>275</v>
      </c>
      <c r="D5" s="10">
        <f t="shared" si="0"/>
        <v>285</v>
      </c>
      <c r="E5" s="10">
        <f t="shared" si="0"/>
        <v>-10</v>
      </c>
      <c r="F5" s="10">
        <f t="shared" si="0"/>
        <v>74</v>
      </c>
      <c r="G5" s="27">
        <f t="shared" si="0"/>
        <v>67</v>
      </c>
      <c r="H5" s="10">
        <f t="shared" si="0"/>
        <v>28983</v>
      </c>
    </row>
    <row r="6" spans="1:8" ht="12" customHeight="1" x14ac:dyDescent="0.2">
      <c r="A6" s="12" t="s">
        <v>12</v>
      </c>
      <c r="B6" s="13">
        <v>1208</v>
      </c>
      <c r="C6" s="14">
        <v>275</v>
      </c>
      <c r="D6" s="13" t="str">
        <f t="shared" ref="D6:D16" si="1">IF(SUM(D19,D32)=0,"-",SUM(D19,D32))</f>
        <v>-</v>
      </c>
      <c r="E6" s="14">
        <f>IF(D6="-",C6,(SUM(C6)-SUM(D6)))</f>
        <v>275</v>
      </c>
      <c r="F6" s="14">
        <v>12</v>
      </c>
      <c r="G6" s="28">
        <f>IF(SUM(H6-B6)=0,"-",SUM(H6-B6))</f>
        <v>286</v>
      </c>
      <c r="H6" s="14">
        <f t="shared" ref="H6:H16" si="2">SUM(H19,H32)</f>
        <v>1494</v>
      </c>
    </row>
    <row r="7" spans="1:8" ht="12" customHeight="1" x14ac:dyDescent="0.2">
      <c r="A7" s="1" t="s">
        <v>10</v>
      </c>
      <c r="B7" s="14">
        <v>3180</v>
      </c>
      <c r="C7" s="14" t="s">
        <v>9</v>
      </c>
      <c r="D7" s="13" t="str">
        <f t="shared" si="1"/>
        <v>-</v>
      </c>
      <c r="E7" s="14" t="str">
        <f t="shared" ref="E7:E16" si="3">IF(D7="-",C7,(SUM(C7)-SUM(D7)))</f>
        <v>-</v>
      </c>
      <c r="F7" s="14">
        <v>14</v>
      </c>
      <c r="G7" s="28">
        <f t="shared" ref="G7:G16" si="4">IF(SUM(H7-B7)=0,"-",SUM(H7-B7))</f>
        <v>17</v>
      </c>
      <c r="H7" s="14">
        <f t="shared" si="2"/>
        <v>3197</v>
      </c>
    </row>
    <row r="8" spans="1:8" ht="12" customHeight="1" x14ac:dyDescent="0.2">
      <c r="A8" s="1" t="s">
        <v>0</v>
      </c>
      <c r="B8" s="14">
        <v>3162</v>
      </c>
      <c r="C8" s="14" t="s">
        <v>9</v>
      </c>
      <c r="D8" s="13" t="str">
        <f t="shared" si="1"/>
        <v>-</v>
      </c>
      <c r="E8" s="14" t="str">
        <f t="shared" si="3"/>
        <v>-</v>
      </c>
      <c r="F8" s="14">
        <v>-81</v>
      </c>
      <c r="G8" s="28">
        <f t="shared" si="4"/>
        <v>-76</v>
      </c>
      <c r="H8" s="14">
        <f t="shared" si="2"/>
        <v>3086</v>
      </c>
    </row>
    <row r="9" spans="1:8" ht="12" customHeight="1" x14ac:dyDescent="0.2">
      <c r="A9" s="1" t="s">
        <v>1</v>
      </c>
      <c r="B9" s="14">
        <v>3347</v>
      </c>
      <c r="C9" s="14" t="s">
        <v>9</v>
      </c>
      <c r="D9" s="13">
        <f t="shared" si="1"/>
        <v>1</v>
      </c>
      <c r="E9" s="14">
        <f t="shared" si="3"/>
        <v>-1</v>
      </c>
      <c r="F9" s="14">
        <v>75</v>
      </c>
      <c r="G9" s="28">
        <f t="shared" si="4"/>
        <v>68</v>
      </c>
      <c r="H9" s="14">
        <f t="shared" si="2"/>
        <v>3415</v>
      </c>
    </row>
    <row r="10" spans="1:8" ht="12" customHeight="1" x14ac:dyDescent="0.2">
      <c r="A10" s="1" t="s">
        <v>2</v>
      </c>
      <c r="B10" s="14">
        <v>3648</v>
      </c>
      <c r="C10" s="14" t="s">
        <v>9</v>
      </c>
      <c r="D10" s="13" t="str">
        <f t="shared" si="1"/>
        <v>-</v>
      </c>
      <c r="E10" s="14" t="str">
        <f t="shared" si="3"/>
        <v>-</v>
      </c>
      <c r="F10" s="14">
        <v>26</v>
      </c>
      <c r="G10" s="28">
        <f t="shared" si="4"/>
        <v>26</v>
      </c>
      <c r="H10" s="14">
        <f t="shared" si="2"/>
        <v>3674</v>
      </c>
    </row>
    <row r="11" spans="1:8" ht="17.25" customHeight="1" x14ac:dyDescent="0.2">
      <c r="A11" s="1" t="s">
        <v>3</v>
      </c>
      <c r="B11" s="14">
        <v>4092</v>
      </c>
      <c r="C11" s="14" t="s">
        <v>9</v>
      </c>
      <c r="D11" s="13">
        <f t="shared" si="1"/>
        <v>10</v>
      </c>
      <c r="E11" s="14">
        <f t="shared" si="3"/>
        <v>-10</v>
      </c>
      <c r="F11" s="14">
        <v>14</v>
      </c>
      <c r="G11" s="28">
        <f t="shared" si="4"/>
        <v>8</v>
      </c>
      <c r="H11" s="14">
        <f t="shared" si="2"/>
        <v>4100</v>
      </c>
    </row>
    <row r="12" spans="1:8" ht="12" customHeight="1" x14ac:dyDescent="0.2">
      <c r="A12" s="1" t="s">
        <v>4</v>
      </c>
      <c r="B12" s="14">
        <v>4012</v>
      </c>
      <c r="C12" s="14" t="s">
        <v>9</v>
      </c>
      <c r="D12" s="13">
        <f t="shared" si="1"/>
        <v>27</v>
      </c>
      <c r="E12" s="14">
        <f t="shared" si="3"/>
        <v>-27</v>
      </c>
      <c r="F12" s="14">
        <v>4</v>
      </c>
      <c r="G12" s="28">
        <f t="shared" si="4"/>
        <v>-18</v>
      </c>
      <c r="H12" s="14">
        <f t="shared" si="2"/>
        <v>3994</v>
      </c>
    </row>
    <row r="13" spans="1:8" ht="12" customHeight="1" x14ac:dyDescent="0.2">
      <c r="A13" s="1" t="s">
        <v>5</v>
      </c>
      <c r="B13" s="14">
        <v>3552</v>
      </c>
      <c r="C13" s="14" t="s">
        <v>9</v>
      </c>
      <c r="D13" s="13">
        <f t="shared" si="1"/>
        <v>51</v>
      </c>
      <c r="E13" s="14">
        <f t="shared" si="3"/>
        <v>-51</v>
      </c>
      <c r="F13" s="14">
        <v>3</v>
      </c>
      <c r="G13" s="28">
        <f t="shared" si="4"/>
        <v>-53</v>
      </c>
      <c r="H13" s="14">
        <f t="shared" si="2"/>
        <v>3499</v>
      </c>
    </row>
    <row r="14" spans="1:8" ht="12" customHeight="1" x14ac:dyDescent="0.2">
      <c r="A14" s="1" t="s">
        <v>6</v>
      </c>
      <c r="B14" s="14">
        <v>1839</v>
      </c>
      <c r="C14" s="14" t="s">
        <v>9</v>
      </c>
      <c r="D14" s="13">
        <f t="shared" si="1"/>
        <v>73</v>
      </c>
      <c r="E14" s="14">
        <f t="shared" si="3"/>
        <v>-73</v>
      </c>
      <c r="F14" s="14">
        <v>5</v>
      </c>
      <c r="G14" s="28">
        <f t="shared" si="4"/>
        <v>-65</v>
      </c>
      <c r="H14" s="14">
        <f t="shared" si="2"/>
        <v>1774</v>
      </c>
    </row>
    <row r="15" spans="1:8" ht="12" customHeight="1" x14ac:dyDescent="0.2">
      <c r="A15" s="1" t="s">
        <v>7</v>
      </c>
      <c r="B15" s="14">
        <v>796</v>
      </c>
      <c r="C15" s="14" t="s">
        <v>9</v>
      </c>
      <c r="D15" s="13">
        <f t="shared" si="1"/>
        <v>107</v>
      </c>
      <c r="E15" s="14">
        <f t="shared" si="3"/>
        <v>-107</v>
      </c>
      <c r="F15" s="14">
        <v>2</v>
      </c>
      <c r="G15" s="28">
        <f t="shared" si="4"/>
        <v>-107</v>
      </c>
      <c r="H15" s="14">
        <f t="shared" si="2"/>
        <v>689</v>
      </c>
    </row>
    <row r="16" spans="1:8" ht="17.25" customHeight="1" x14ac:dyDescent="0.2">
      <c r="A16" s="1" t="s">
        <v>8</v>
      </c>
      <c r="B16" s="14">
        <v>80</v>
      </c>
      <c r="C16" s="14" t="s">
        <v>9</v>
      </c>
      <c r="D16" s="13">
        <f t="shared" si="1"/>
        <v>16</v>
      </c>
      <c r="E16" s="14">
        <f t="shared" si="3"/>
        <v>-16</v>
      </c>
      <c r="F16" s="13" t="s">
        <v>9</v>
      </c>
      <c r="G16" s="28">
        <f t="shared" si="4"/>
        <v>-19</v>
      </c>
      <c r="H16" s="14">
        <f t="shared" si="2"/>
        <v>61</v>
      </c>
    </row>
    <row r="17" spans="1:8" ht="17.25" customHeight="1" x14ac:dyDescent="0.2">
      <c r="A17" s="9" t="s">
        <v>27</v>
      </c>
      <c r="B17" s="14"/>
      <c r="C17" s="14"/>
      <c r="D17" s="14"/>
      <c r="E17" s="14"/>
      <c r="F17" s="10"/>
      <c r="G17" s="28"/>
      <c r="H17" s="14"/>
    </row>
    <row r="18" spans="1:8" ht="12" customHeight="1" x14ac:dyDescent="0.2">
      <c r="A18" s="9" t="s">
        <v>22</v>
      </c>
      <c r="B18" s="10">
        <f t="shared" ref="B18:H18" si="5">SUM(B19:B29)</f>
        <v>14469</v>
      </c>
      <c r="C18" s="10">
        <f t="shared" si="5"/>
        <v>132</v>
      </c>
      <c r="D18" s="10">
        <f t="shared" si="5"/>
        <v>144</v>
      </c>
      <c r="E18" s="10">
        <f t="shared" si="5"/>
        <v>-12</v>
      </c>
      <c r="F18" s="27">
        <f t="shared" si="5"/>
        <v>38</v>
      </c>
      <c r="G18" s="10">
        <f t="shared" si="5"/>
        <v>29</v>
      </c>
      <c r="H18" s="10">
        <f t="shared" si="5"/>
        <v>14498</v>
      </c>
    </row>
    <row r="19" spans="1:8" ht="12" customHeight="1" x14ac:dyDescent="0.2">
      <c r="A19" s="12" t="s">
        <v>12</v>
      </c>
      <c r="B19" s="13">
        <v>599</v>
      </c>
      <c r="C19" s="14">
        <v>132</v>
      </c>
      <c r="D19" s="13" t="s">
        <v>9</v>
      </c>
      <c r="E19" s="14">
        <f>IF(D19="-",C19,(SUM(C19)-SUM(D19)))</f>
        <v>132</v>
      </c>
      <c r="F19" s="28">
        <v>12</v>
      </c>
      <c r="G19" s="28">
        <f>IF(SUM(H19-B19)=0,"-",SUM(H19-B19))</f>
        <v>143</v>
      </c>
      <c r="H19" s="14">
        <v>742</v>
      </c>
    </row>
    <row r="20" spans="1:8" ht="12" customHeight="1" x14ac:dyDescent="0.2">
      <c r="A20" s="1" t="s">
        <v>10</v>
      </c>
      <c r="B20" s="14">
        <v>1527</v>
      </c>
      <c r="C20" s="14" t="s">
        <v>9</v>
      </c>
      <c r="D20" s="13" t="s">
        <v>9</v>
      </c>
      <c r="E20" s="14" t="str">
        <f t="shared" ref="E20:E29" si="6">IF(D20="-",C20,(SUM(C20)-SUM(D20)))</f>
        <v>-</v>
      </c>
      <c r="F20" s="28">
        <v>9</v>
      </c>
      <c r="G20" s="28">
        <f t="shared" ref="G20:G29" si="7">IF(SUM(H20-B20)=0,"-",SUM(H20-B20))</f>
        <v>12</v>
      </c>
      <c r="H20" s="14">
        <v>1539</v>
      </c>
    </row>
    <row r="21" spans="1:8" ht="12" customHeight="1" x14ac:dyDescent="0.2">
      <c r="A21" s="1" t="s">
        <v>0</v>
      </c>
      <c r="B21" s="14">
        <v>1501</v>
      </c>
      <c r="C21" s="14" t="s">
        <v>9</v>
      </c>
      <c r="D21" s="14" t="s">
        <v>9</v>
      </c>
      <c r="E21" s="14" t="str">
        <f t="shared" si="6"/>
        <v>-</v>
      </c>
      <c r="F21" s="28">
        <v>-70</v>
      </c>
      <c r="G21" s="28">
        <f t="shared" si="7"/>
        <v>-67</v>
      </c>
      <c r="H21" s="14">
        <v>1434</v>
      </c>
    </row>
    <row r="22" spans="1:8" ht="12" customHeight="1" x14ac:dyDescent="0.2">
      <c r="A22" s="1" t="s">
        <v>1</v>
      </c>
      <c r="B22" s="14">
        <v>1583</v>
      </c>
      <c r="C22" s="14" t="s">
        <v>9</v>
      </c>
      <c r="D22" s="13" t="s">
        <v>9</v>
      </c>
      <c r="E22" s="14" t="str">
        <f t="shared" si="6"/>
        <v>-</v>
      </c>
      <c r="F22" s="28">
        <v>65</v>
      </c>
      <c r="G22" s="28">
        <f t="shared" si="7"/>
        <v>60</v>
      </c>
      <c r="H22" s="14">
        <v>1643</v>
      </c>
    </row>
    <row r="23" spans="1:8" ht="12" customHeight="1" x14ac:dyDescent="0.2">
      <c r="A23" s="1" t="s">
        <v>2</v>
      </c>
      <c r="B23" s="14">
        <v>1774</v>
      </c>
      <c r="C23" s="14" t="s">
        <v>9</v>
      </c>
      <c r="D23" s="14" t="s">
        <v>9</v>
      </c>
      <c r="E23" s="14" t="str">
        <f t="shared" si="6"/>
        <v>-</v>
      </c>
      <c r="F23" s="28">
        <v>24</v>
      </c>
      <c r="G23" s="28">
        <f t="shared" si="7"/>
        <v>24</v>
      </c>
      <c r="H23" s="14">
        <v>1798</v>
      </c>
    </row>
    <row r="24" spans="1:8" ht="17.25" customHeight="1" x14ac:dyDescent="0.2">
      <c r="A24" s="1" t="s">
        <v>3</v>
      </c>
      <c r="B24" s="14">
        <v>2063</v>
      </c>
      <c r="C24" s="14" t="s">
        <v>9</v>
      </c>
      <c r="D24" s="14">
        <v>5</v>
      </c>
      <c r="E24" s="14">
        <f t="shared" si="6"/>
        <v>-5</v>
      </c>
      <c r="F24" s="28">
        <v>-1</v>
      </c>
      <c r="G24" s="28">
        <f t="shared" si="7"/>
        <v>-3</v>
      </c>
      <c r="H24" s="14">
        <v>2060</v>
      </c>
    </row>
    <row r="25" spans="1:8" ht="12" customHeight="1" x14ac:dyDescent="0.2">
      <c r="A25" s="1" t="s">
        <v>4</v>
      </c>
      <c r="B25" s="14">
        <v>2103</v>
      </c>
      <c r="C25" s="14" t="s">
        <v>9</v>
      </c>
      <c r="D25" s="14">
        <v>13</v>
      </c>
      <c r="E25" s="14">
        <f t="shared" si="6"/>
        <v>-13</v>
      </c>
      <c r="F25" s="28">
        <v>-5</v>
      </c>
      <c r="G25" s="28">
        <f t="shared" si="7"/>
        <v>-16</v>
      </c>
      <c r="H25" s="14">
        <v>2087</v>
      </c>
    </row>
    <row r="26" spans="1:8" ht="12" customHeight="1" x14ac:dyDescent="0.2">
      <c r="A26" s="1" t="s">
        <v>5</v>
      </c>
      <c r="B26" s="14">
        <v>1756</v>
      </c>
      <c r="C26" s="14" t="s">
        <v>9</v>
      </c>
      <c r="D26" s="14">
        <v>22</v>
      </c>
      <c r="E26" s="14">
        <f t="shared" si="6"/>
        <v>-22</v>
      </c>
      <c r="F26" s="28" t="s">
        <v>9</v>
      </c>
      <c r="G26" s="28">
        <f t="shared" si="7"/>
        <v>-24</v>
      </c>
      <c r="H26" s="14">
        <v>1732</v>
      </c>
    </row>
    <row r="27" spans="1:8" ht="12" customHeight="1" x14ac:dyDescent="0.2">
      <c r="A27" s="1" t="s">
        <v>6</v>
      </c>
      <c r="B27" s="14">
        <v>989</v>
      </c>
      <c r="C27" s="14" t="s">
        <v>9</v>
      </c>
      <c r="D27" s="14">
        <v>31</v>
      </c>
      <c r="E27" s="14">
        <f t="shared" si="6"/>
        <v>-31</v>
      </c>
      <c r="F27" s="28">
        <v>3</v>
      </c>
      <c r="G27" s="28">
        <f t="shared" si="7"/>
        <v>-27</v>
      </c>
      <c r="H27" s="14">
        <v>962</v>
      </c>
    </row>
    <row r="28" spans="1:8" ht="12" customHeight="1" x14ac:dyDescent="0.2">
      <c r="A28" s="1" t="s">
        <v>7</v>
      </c>
      <c r="B28" s="14">
        <v>508</v>
      </c>
      <c r="C28" s="14" t="s">
        <v>9</v>
      </c>
      <c r="D28" s="14">
        <v>60</v>
      </c>
      <c r="E28" s="14">
        <f t="shared" si="6"/>
        <v>-60</v>
      </c>
      <c r="F28" s="28">
        <v>1</v>
      </c>
      <c r="G28" s="28">
        <f t="shared" si="7"/>
        <v>-58</v>
      </c>
      <c r="H28" s="14">
        <v>450</v>
      </c>
    </row>
    <row r="29" spans="1:8" ht="17.25" customHeight="1" x14ac:dyDescent="0.2">
      <c r="A29" s="1" t="s">
        <v>8</v>
      </c>
      <c r="B29" s="14">
        <v>66</v>
      </c>
      <c r="C29" s="14" t="s">
        <v>9</v>
      </c>
      <c r="D29" s="14">
        <v>13</v>
      </c>
      <c r="E29" s="14">
        <f t="shared" si="6"/>
        <v>-13</v>
      </c>
      <c r="F29" s="30" t="s">
        <v>9</v>
      </c>
      <c r="G29" s="28">
        <f t="shared" si="7"/>
        <v>-15</v>
      </c>
      <c r="H29" s="14">
        <v>51</v>
      </c>
    </row>
    <row r="30" spans="1:8" ht="17.25" customHeight="1" x14ac:dyDescent="0.2">
      <c r="A30" s="15" t="s">
        <v>28</v>
      </c>
      <c r="B30" s="14"/>
      <c r="C30" s="14"/>
      <c r="D30" s="14"/>
      <c r="E30" s="14"/>
      <c r="F30" s="27"/>
      <c r="G30" s="28"/>
      <c r="H30" s="14"/>
    </row>
    <row r="31" spans="1:8" ht="12" customHeight="1" x14ac:dyDescent="0.2">
      <c r="A31" s="15" t="s">
        <v>22</v>
      </c>
      <c r="B31" s="16">
        <f t="shared" ref="B31:H31" si="8">SUM(B32:B42)</f>
        <v>14447</v>
      </c>
      <c r="C31" s="16">
        <f t="shared" si="8"/>
        <v>143</v>
      </c>
      <c r="D31" s="16">
        <f t="shared" si="8"/>
        <v>141</v>
      </c>
      <c r="E31" s="16">
        <f t="shared" si="8"/>
        <v>2</v>
      </c>
      <c r="F31" s="29">
        <f t="shared" si="8"/>
        <v>36</v>
      </c>
      <c r="G31" s="16">
        <f t="shared" si="8"/>
        <v>38</v>
      </c>
      <c r="H31" s="16">
        <f t="shared" si="8"/>
        <v>14485</v>
      </c>
    </row>
    <row r="32" spans="1:8" ht="12" customHeight="1" x14ac:dyDescent="0.2">
      <c r="A32" s="12" t="s">
        <v>12</v>
      </c>
      <c r="B32" s="18">
        <v>609</v>
      </c>
      <c r="C32" s="18">
        <v>143</v>
      </c>
      <c r="D32" s="13" t="s">
        <v>9</v>
      </c>
      <c r="E32" s="18">
        <f>IF(D32="-",C32,(SUM(C32)-SUM(D32)))</f>
        <v>143</v>
      </c>
      <c r="F32" s="14" t="s">
        <v>9</v>
      </c>
      <c r="G32" s="28">
        <f>IF(SUM(H32-B32)=0,"-",SUM(H32-B32))</f>
        <v>143</v>
      </c>
      <c r="H32" s="18">
        <v>752</v>
      </c>
    </row>
    <row r="33" spans="1:8" ht="12" customHeight="1" x14ac:dyDescent="0.2">
      <c r="A33" s="1" t="s">
        <v>10</v>
      </c>
      <c r="B33" s="14">
        <v>1653</v>
      </c>
      <c r="C33" s="14" t="s">
        <v>9</v>
      </c>
      <c r="D33" s="13" t="s">
        <v>9</v>
      </c>
      <c r="E33" s="13" t="str">
        <f t="shared" ref="E33:E42" si="9">IF(D33="-",C33,(SUM(C33)-SUM(D33)))</f>
        <v>-</v>
      </c>
      <c r="F33" s="14">
        <v>5</v>
      </c>
      <c r="G33" s="28">
        <f t="shared" ref="G33:G42" si="10">IF(SUM(H33-B33)=0,"-",SUM(H33-B33))</f>
        <v>5</v>
      </c>
      <c r="H33" s="14">
        <v>1658</v>
      </c>
    </row>
    <row r="34" spans="1:8" ht="12" customHeight="1" x14ac:dyDescent="0.2">
      <c r="A34" s="1" t="s">
        <v>0</v>
      </c>
      <c r="B34" s="14">
        <v>1661</v>
      </c>
      <c r="C34" s="14" t="s">
        <v>9</v>
      </c>
      <c r="D34" s="14" t="s">
        <v>9</v>
      </c>
      <c r="E34" s="13" t="str">
        <f t="shared" si="9"/>
        <v>-</v>
      </c>
      <c r="F34" s="14">
        <v>-11</v>
      </c>
      <c r="G34" s="28">
        <f t="shared" si="10"/>
        <v>-9</v>
      </c>
      <c r="H34" s="14">
        <v>1652</v>
      </c>
    </row>
    <row r="35" spans="1:8" ht="12" customHeight="1" x14ac:dyDescent="0.2">
      <c r="A35" s="1" t="s">
        <v>1</v>
      </c>
      <c r="B35" s="14">
        <v>1764</v>
      </c>
      <c r="C35" s="14" t="s">
        <v>9</v>
      </c>
      <c r="D35" s="14">
        <v>1</v>
      </c>
      <c r="E35" s="13">
        <f t="shared" si="9"/>
        <v>-1</v>
      </c>
      <c r="F35" s="14">
        <v>10</v>
      </c>
      <c r="G35" s="28">
        <f t="shared" si="10"/>
        <v>8</v>
      </c>
      <c r="H35" s="14">
        <v>1772</v>
      </c>
    </row>
    <row r="36" spans="1:8" ht="12" customHeight="1" x14ac:dyDescent="0.2">
      <c r="A36" s="1" t="s">
        <v>2</v>
      </c>
      <c r="B36" s="14">
        <v>1874</v>
      </c>
      <c r="C36" s="14" t="s">
        <v>9</v>
      </c>
      <c r="D36" s="14" t="s">
        <v>9</v>
      </c>
      <c r="E36" s="13" t="str">
        <f t="shared" si="9"/>
        <v>-</v>
      </c>
      <c r="F36" s="14">
        <v>2</v>
      </c>
      <c r="G36" s="28">
        <f t="shared" si="10"/>
        <v>2</v>
      </c>
      <c r="H36" s="14">
        <v>1876</v>
      </c>
    </row>
    <row r="37" spans="1:8" ht="17.25" customHeight="1" x14ac:dyDescent="0.2">
      <c r="A37" s="1" t="s">
        <v>3</v>
      </c>
      <c r="B37" s="14">
        <v>2029</v>
      </c>
      <c r="C37" s="14" t="s">
        <v>9</v>
      </c>
      <c r="D37" s="14">
        <v>5</v>
      </c>
      <c r="E37" s="13">
        <f t="shared" si="9"/>
        <v>-5</v>
      </c>
      <c r="F37" s="14">
        <v>15</v>
      </c>
      <c r="G37" s="28">
        <f t="shared" si="10"/>
        <v>11</v>
      </c>
      <c r="H37" s="14">
        <v>2040</v>
      </c>
    </row>
    <row r="38" spans="1:8" ht="12" customHeight="1" x14ac:dyDescent="0.2">
      <c r="A38" s="1" t="s">
        <v>4</v>
      </c>
      <c r="B38" s="14">
        <v>1909</v>
      </c>
      <c r="C38" s="14" t="s">
        <v>9</v>
      </c>
      <c r="D38" s="14">
        <v>14</v>
      </c>
      <c r="E38" s="13">
        <f t="shared" si="9"/>
        <v>-14</v>
      </c>
      <c r="F38" s="14">
        <v>9</v>
      </c>
      <c r="G38" s="28">
        <f t="shared" si="10"/>
        <v>-2</v>
      </c>
      <c r="H38" s="14">
        <v>1907</v>
      </c>
    </row>
    <row r="39" spans="1:8" ht="12" customHeight="1" x14ac:dyDescent="0.2">
      <c r="A39" s="1" t="s">
        <v>5</v>
      </c>
      <c r="B39" s="14">
        <v>1796</v>
      </c>
      <c r="C39" s="14" t="s">
        <v>9</v>
      </c>
      <c r="D39" s="14">
        <v>29</v>
      </c>
      <c r="E39" s="13">
        <f t="shared" si="9"/>
        <v>-29</v>
      </c>
      <c r="F39" s="14">
        <v>3</v>
      </c>
      <c r="G39" s="28">
        <f t="shared" si="10"/>
        <v>-29</v>
      </c>
      <c r="H39" s="14">
        <v>1767</v>
      </c>
    </row>
    <row r="40" spans="1:8" ht="12" customHeight="1" x14ac:dyDescent="0.2">
      <c r="A40" s="1" t="s">
        <v>6</v>
      </c>
      <c r="B40" s="14">
        <v>850</v>
      </c>
      <c r="C40" s="14" t="s">
        <v>9</v>
      </c>
      <c r="D40" s="14">
        <v>42</v>
      </c>
      <c r="E40" s="13">
        <f t="shared" si="9"/>
        <v>-42</v>
      </c>
      <c r="F40" s="14">
        <v>2</v>
      </c>
      <c r="G40" s="28">
        <f t="shared" si="10"/>
        <v>-38</v>
      </c>
      <c r="H40" s="14">
        <v>812</v>
      </c>
    </row>
    <row r="41" spans="1:8" ht="12" customHeight="1" x14ac:dyDescent="0.2">
      <c r="A41" s="1" t="s">
        <v>7</v>
      </c>
      <c r="B41" s="14">
        <v>288</v>
      </c>
      <c r="C41" s="14" t="s">
        <v>9</v>
      </c>
      <c r="D41" s="14">
        <v>47</v>
      </c>
      <c r="E41" s="13">
        <f t="shared" si="9"/>
        <v>-47</v>
      </c>
      <c r="F41" s="13">
        <v>1</v>
      </c>
      <c r="G41" s="28">
        <f t="shared" si="10"/>
        <v>-49</v>
      </c>
      <c r="H41" s="14">
        <v>239</v>
      </c>
    </row>
    <row r="42" spans="1:8" ht="17.25" customHeight="1" thickBot="1" x14ac:dyDescent="0.25">
      <c r="A42" s="31" t="s">
        <v>8</v>
      </c>
      <c r="B42" s="32">
        <v>14</v>
      </c>
      <c r="C42" s="32" t="s">
        <v>9</v>
      </c>
      <c r="D42" s="32">
        <v>3</v>
      </c>
      <c r="E42" s="33">
        <f t="shared" si="9"/>
        <v>-3</v>
      </c>
      <c r="F42" s="33" t="s">
        <v>9</v>
      </c>
      <c r="G42" s="34">
        <f t="shared" si="10"/>
        <v>-4</v>
      </c>
      <c r="H42" s="32">
        <v>10</v>
      </c>
    </row>
    <row r="43" spans="1:8" ht="12" customHeight="1" x14ac:dyDescent="0.2">
      <c r="A43" s="22" t="s">
        <v>29</v>
      </c>
    </row>
    <row r="44" spans="1:8" ht="12" customHeight="1" x14ac:dyDescent="0.2">
      <c r="A44" s="23" t="s">
        <v>31</v>
      </c>
    </row>
    <row r="45" spans="1:8" ht="12.75" customHeight="1" x14ac:dyDescent="0.2">
      <c r="B45" s="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7"/>
  <sheetViews>
    <sheetView showGridLines="0" workbookViewId="0"/>
  </sheetViews>
  <sheetFormatPr defaultRowHeight="12.75" customHeight="1" x14ac:dyDescent="0.2"/>
  <cols>
    <col min="1" max="1" width="9.140625" style="2" customWidth="1"/>
    <col min="2" max="8" width="10.140625" style="2" customWidth="1"/>
    <col min="9" max="16384" width="9.140625" style="2"/>
  </cols>
  <sheetData>
    <row r="1" spans="1:27" ht="12.75" customHeight="1" x14ac:dyDescent="0.2">
      <c r="A1" s="1" t="s">
        <v>14</v>
      </c>
    </row>
    <row r="2" spans="1:27" ht="28.5" customHeight="1" thickBot="1" x14ac:dyDescent="0.25">
      <c r="A2" s="3" t="s">
        <v>15</v>
      </c>
    </row>
    <row r="3" spans="1:27" ht="12" customHeight="1" x14ac:dyDescent="0.2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17</v>
      </c>
    </row>
    <row r="4" spans="1:27" ht="12" customHeight="1" x14ac:dyDescent="0.2">
      <c r="A4" s="6" t="s">
        <v>23</v>
      </c>
      <c r="B4" s="7">
        <v>41639</v>
      </c>
      <c r="C4" s="8"/>
      <c r="D4" s="8"/>
      <c r="E4" s="8" t="s">
        <v>24</v>
      </c>
      <c r="F4" s="8" t="s">
        <v>25</v>
      </c>
      <c r="G4" s="8" t="s">
        <v>26</v>
      </c>
      <c r="H4" s="7">
        <v>42004</v>
      </c>
    </row>
    <row r="5" spans="1:27" ht="17.25" customHeight="1" x14ac:dyDescent="0.25">
      <c r="A5" s="9" t="s">
        <v>22</v>
      </c>
      <c r="B5" s="10">
        <f t="shared" ref="B5:H5" si="0">SUM(B6:B17)</f>
        <v>28666</v>
      </c>
      <c r="C5" s="10">
        <f t="shared" si="0"/>
        <v>282</v>
      </c>
      <c r="D5" s="10">
        <f t="shared" si="0"/>
        <v>251</v>
      </c>
      <c r="E5" s="10">
        <f t="shared" si="0"/>
        <v>31</v>
      </c>
      <c r="F5" s="10">
        <f t="shared" si="0"/>
        <v>237</v>
      </c>
      <c r="G5" s="10">
        <f t="shared" si="0"/>
        <v>250</v>
      </c>
      <c r="H5" s="10">
        <f t="shared" si="0"/>
        <v>28916</v>
      </c>
      <c r="V5" s="11"/>
      <c r="AA5" s="11"/>
    </row>
    <row r="6" spans="1:27" ht="12" customHeight="1" x14ac:dyDescent="0.25">
      <c r="A6" s="12" t="s">
        <v>11</v>
      </c>
      <c r="B6" s="13">
        <v>892</v>
      </c>
      <c r="C6" s="14">
        <v>282</v>
      </c>
      <c r="D6" s="13" t="s">
        <v>9</v>
      </c>
      <c r="E6" s="14">
        <f>IF(D6="-",C6,(SUM(C6)-SUM(D6)))</f>
        <v>282</v>
      </c>
      <c r="F6" s="14">
        <v>33</v>
      </c>
      <c r="G6" s="14">
        <f>IF(SUM(H6-B6)=0,"-",SUM(H6-B6))</f>
        <v>316</v>
      </c>
      <c r="H6" s="14">
        <v>1208</v>
      </c>
      <c r="V6" s="11"/>
    </row>
    <row r="7" spans="1:27" ht="12" customHeight="1" x14ac:dyDescent="0.25">
      <c r="A7" s="1" t="s">
        <v>10</v>
      </c>
      <c r="B7" s="14">
        <v>3128</v>
      </c>
      <c r="C7" s="14" t="s">
        <v>9</v>
      </c>
      <c r="D7" s="13" t="s">
        <v>9</v>
      </c>
      <c r="E7" s="13" t="str">
        <f t="shared" ref="E7:E17" si="1">IF(D7="-",C7,(SUM(C7)-SUM(D7)))</f>
        <v>-</v>
      </c>
      <c r="F7" s="14">
        <v>53</v>
      </c>
      <c r="G7" s="14">
        <f t="shared" ref="G7:G16" si="2">IF(SUM(H7-B7)=0,"-",SUM(H7-B7))</f>
        <v>52</v>
      </c>
      <c r="H7" s="14">
        <v>3180</v>
      </c>
      <c r="V7" s="11"/>
    </row>
    <row r="8" spans="1:27" ht="12" customHeight="1" x14ac:dyDescent="0.25">
      <c r="A8" s="1" t="s">
        <v>0</v>
      </c>
      <c r="B8" s="14">
        <v>3223</v>
      </c>
      <c r="C8" s="14" t="s">
        <v>9</v>
      </c>
      <c r="D8" s="14">
        <v>3</v>
      </c>
      <c r="E8" s="14">
        <f t="shared" si="1"/>
        <v>-3</v>
      </c>
      <c r="F8" s="14">
        <v>-58</v>
      </c>
      <c r="G8" s="14">
        <f t="shared" si="2"/>
        <v>-61</v>
      </c>
      <c r="H8" s="14">
        <v>3162</v>
      </c>
      <c r="V8" s="11"/>
    </row>
    <row r="9" spans="1:27" ht="12" customHeight="1" x14ac:dyDescent="0.25">
      <c r="A9" s="1" t="s">
        <v>1</v>
      </c>
      <c r="B9" s="14">
        <v>3256</v>
      </c>
      <c r="C9" s="14" t="s">
        <v>9</v>
      </c>
      <c r="D9" s="14">
        <v>1</v>
      </c>
      <c r="E9" s="14">
        <f t="shared" si="1"/>
        <v>-1</v>
      </c>
      <c r="F9" s="14">
        <v>99</v>
      </c>
      <c r="G9" s="14">
        <f t="shared" si="2"/>
        <v>91</v>
      </c>
      <c r="H9" s="14">
        <v>3347</v>
      </c>
      <c r="V9" s="11"/>
    </row>
    <row r="10" spans="1:27" ht="12" customHeight="1" x14ac:dyDescent="0.25">
      <c r="A10" s="1" t="s">
        <v>2</v>
      </c>
      <c r="B10" s="14">
        <v>3601</v>
      </c>
      <c r="C10" s="14" t="s">
        <v>9</v>
      </c>
      <c r="D10" s="14">
        <v>2</v>
      </c>
      <c r="E10" s="14">
        <f t="shared" si="1"/>
        <v>-2</v>
      </c>
      <c r="F10" s="14">
        <v>55</v>
      </c>
      <c r="G10" s="14">
        <f t="shared" si="2"/>
        <v>47</v>
      </c>
      <c r="H10" s="14">
        <v>3648</v>
      </c>
      <c r="V10" s="11"/>
    </row>
    <row r="11" spans="1:27" ht="17.25" customHeight="1" x14ac:dyDescent="0.25">
      <c r="A11" s="1" t="s">
        <v>3</v>
      </c>
      <c r="B11" s="14">
        <v>4069</v>
      </c>
      <c r="C11" s="14" t="s">
        <v>9</v>
      </c>
      <c r="D11" s="14">
        <v>7</v>
      </c>
      <c r="E11" s="14">
        <f t="shared" si="1"/>
        <v>-7</v>
      </c>
      <c r="F11" s="14">
        <v>32</v>
      </c>
      <c r="G11" s="14">
        <f t="shared" si="2"/>
        <v>23</v>
      </c>
      <c r="H11" s="14">
        <v>4092</v>
      </c>
      <c r="V11" s="11"/>
    </row>
    <row r="12" spans="1:27" ht="12" customHeight="1" x14ac:dyDescent="0.25">
      <c r="A12" s="1" t="s">
        <v>4</v>
      </c>
      <c r="B12" s="14">
        <v>4015</v>
      </c>
      <c r="C12" s="14" t="s">
        <v>9</v>
      </c>
      <c r="D12" s="14">
        <v>19</v>
      </c>
      <c r="E12" s="14">
        <f t="shared" si="1"/>
        <v>-19</v>
      </c>
      <c r="F12" s="14">
        <v>17</v>
      </c>
      <c r="G12" s="14">
        <f t="shared" si="2"/>
        <v>-3</v>
      </c>
      <c r="H12" s="14">
        <v>4012</v>
      </c>
      <c r="V12" s="11"/>
    </row>
    <row r="13" spans="1:27" ht="12" customHeight="1" x14ac:dyDescent="0.25">
      <c r="A13" s="1" t="s">
        <v>5</v>
      </c>
      <c r="B13" s="14">
        <v>3586</v>
      </c>
      <c r="C13" s="14" t="s">
        <v>9</v>
      </c>
      <c r="D13" s="14">
        <v>38</v>
      </c>
      <c r="E13" s="14">
        <f t="shared" si="1"/>
        <v>-38</v>
      </c>
      <c r="F13" s="14">
        <v>2</v>
      </c>
      <c r="G13" s="14">
        <f t="shared" si="2"/>
        <v>-34</v>
      </c>
      <c r="H13" s="14">
        <v>3552</v>
      </c>
      <c r="V13" s="11"/>
    </row>
    <row r="14" spans="1:27" ht="12" customHeight="1" x14ac:dyDescent="0.25">
      <c r="A14" s="1" t="s">
        <v>6</v>
      </c>
      <c r="B14" s="14">
        <v>1893</v>
      </c>
      <c r="C14" s="14" t="s">
        <v>9</v>
      </c>
      <c r="D14" s="14">
        <v>51</v>
      </c>
      <c r="E14" s="14">
        <f t="shared" si="1"/>
        <v>-51</v>
      </c>
      <c r="F14" s="14">
        <v>-1</v>
      </c>
      <c r="G14" s="14">
        <f t="shared" si="2"/>
        <v>-54</v>
      </c>
      <c r="H14" s="14">
        <v>1839</v>
      </c>
      <c r="V14" s="11"/>
    </row>
    <row r="15" spans="1:27" ht="12" customHeight="1" x14ac:dyDescent="0.25">
      <c r="A15" s="1" t="s">
        <v>7</v>
      </c>
      <c r="B15" s="14">
        <v>895</v>
      </c>
      <c r="C15" s="14" t="s">
        <v>9</v>
      </c>
      <c r="D15" s="14">
        <v>104</v>
      </c>
      <c r="E15" s="14">
        <f t="shared" si="1"/>
        <v>-104</v>
      </c>
      <c r="F15" s="14">
        <v>5</v>
      </c>
      <c r="G15" s="14">
        <f t="shared" si="2"/>
        <v>-99</v>
      </c>
      <c r="H15" s="14">
        <v>796</v>
      </c>
      <c r="V15" s="11"/>
    </row>
    <row r="16" spans="1:27" ht="17.25" customHeight="1" x14ac:dyDescent="0.25">
      <c r="A16" s="1" t="s">
        <v>8</v>
      </c>
      <c r="B16" s="14">
        <v>107</v>
      </c>
      <c r="C16" s="14" t="s">
        <v>9</v>
      </c>
      <c r="D16" s="14">
        <v>26</v>
      </c>
      <c r="E16" s="14">
        <f t="shared" si="1"/>
        <v>-26</v>
      </c>
      <c r="F16" s="13" t="s">
        <v>9</v>
      </c>
      <c r="G16" s="14">
        <f t="shared" si="2"/>
        <v>-27</v>
      </c>
      <c r="H16" s="14">
        <v>80</v>
      </c>
      <c r="V16" s="11"/>
    </row>
    <row r="17" spans="1:8" ht="12" customHeight="1" x14ac:dyDescent="0.2">
      <c r="A17" s="35" t="s">
        <v>32</v>
      </c>
      <c r="B17" s="14">
        <v>1</v>
      </c>
      <c r="C17" s="14" t="s">
        <v>9</v>
      </c>
      <c r="D17" s="13" t="s">
        <v>9</v>
      </c>
      <c r="E17" s="14" t="str">
        <f t="shared" si="1"/>
        <v>-</v>
      </c>
      <c r="F17" s="13" t="s">
        <v>9</v>
      </c>
      <c r="G17" s="14">
        <f>IF(SUM(H17)-SUM(B17)=0,"-",SUM(H17)-SUM(B17))</f>
        <v>-1</v>
      </c>
      <c r="H17" s="13" t="s">
        <v>9</v>
      </c>
    </row>
    <row r="18" spans="1:8" ht="17.25" customHeight="1" x14ac:dyDescent="0.2">
      <c r="A18" s="9" t="s">
        <v>27</v>
      </c>
      <c r="B18" s="14"/>
      <c r="C18" s="14"/>
      <c r="D18" s="14"/>
      <c r="E18" s="14"/>
      <c r="F18" s="10"/>
      <c r="G18" s="14"/>
      <c r="H18" s="14"/>
    </row>
    <row r="19" spans="1:8" ht="12" customHeight="1" x14ac:dyDescent="0.2">
      <c r="A19" s="9" t="s">
        <v>22</v>
      </c>
      <c r="B19" s="10">
        <f t="shared" ref="B19:H19" si="3">SUM(B20:B31)</f>
        <v>14364</v>
      </c>
      <c r="C19" s="10">
        <f t="shared" si="3"/>
        <v>134</v>
      </c>
      <c r="D19" s="10">
        <f t="shared" si="3"/>
        <v>133</v>
      </c>
      <c r="E19" s="10">
        <f t="shared" si="3"/>
        <v>1</v>
      </c>
      <c r="F19" s="10">
        <f t="shared" si="3"/>
        <v>107</v>
      </c>
      <c r="G19" s="10">
        <f t="shared" si="3"/>
        <v>105</v>
      </c>
      <c r="H19" s="10">
        <f t="shared" si="3"/>
        <v>14469</v>
      </c>
    </row>
    <row r="20" spans="1:8" ht="12" customHeight="1" x14ac:dyDescent="0.2">
      <c r="A20" s="12" t="s">
        <v>11</v>
      </c>
      <c r="B20" s="13">
        <v>446</v>
      </c>
      <c r="C20" s="14">
        <v>134</v>
      </c>
      <c r="D20" s="13" t="s">
        <v>9</v>
      </c>
      <c r="E20" s="14">
        <f>IF(D20="-",C20,(SUM(C20)-SUM(D20)))</f>
        <v>134</v>
      </c>
      <c r="F20" s="14">
        <v>18</v>
      </c>
      <c r="G20" s="14">
        <f>IF(SUM(H20-B20)=0,"-",SUM(H20-B20))</f>
        <v>153</v>
      </c>
      <c r="H20" s="14">
        <v>599</v>
      </c>
    </row>
    <row r="21" spans="1:8" ht="12" customHeight="1" x14ac:dyDescent="0.2">
      <c r="A21" s="1" t="s">
        <v>10</v>
      </c>
      <c r="B21" s="14">
        <v>1498</v>
      </c>
      <c r="C21" s="14" t="s">
        <v>9</v>
      </c>
      <c r="D21" s="13" t="s">
        <v>9</v>
      </c>
      <c r="E21" s="14" t="str">
        <f t="shared" ref="E21:E31" si="4">IF(D21="-",C21,(SUM(C21)-SUM(D21)))</f>
        <v>-</v>
      </c>
      <c r="F21" s="14">
        <v>30</v>
      </c>
      <c r="G21" s="14">
        <f t="shared" ref="G21:G30" si="5">IF(SUM(H21-B21)=0,"-",SUM(H21-B21))</f>
        <v>29</v>
      </c>
      <c r="H21" s="14">
        <v>1527</v>
      </c>
    </row>
    <row r="22" spans="1:8" ht="12" customHeight="1" x14ac:dyDescent="0.2">
      <c r="A22" s="1" t="s">
        <v>0</v>
      </c>
      <c r="B22" s="14">
        <v>1534</v>
      </c>
      <c r="C22" s="14" t="s">
        <v>9</v>
      </c>
      <c r="D22" s="14">
        <v>1</v>
      </c>
      <c r="E22" s="14">
        <f t="shared" si="4"/>
        <v>-1</v>
      </c>
      <c r="F22" s="14">
        <v>-32</v>
      </c>
      <c r="G22" s="14">
        <f t="shared" si="5"/>
        <v>-33</v>
      </c>
      <c r="H22" s="14">
        <v>1501</v>
      </c>
    </row>
    <row r="23" spans="1:8" ht="12" customHeight="1" x14ac:dyDescent="0.2">
      <c r="A23" s="1" t="s">
        <v>1</v>
      </c>
      <c r="B23" s="14">
        <v>1535</v>
      </c>
      <c r="C23" s="14" t="s">
        <v>9</v>
      </c>
      <c r="D23" s="13" t="s">
        <v>9</v>
      </c>
      <c r="E23" s="14" t="str">
        <f t="shared" si="4"/>
        <v>-</v>
      </c>
      <c r="F23" s="14">
        <v>49</v>
      </c>
      <c r="G23" s="14">
        <f t="shared" si="5"/>
        <v>48</v>
      </c>
      <c r="H23" s="14">
        <v>1583</v>
      </c>
    </row>
    <row r="24" spans="1:8" ht="12" customHeight="1" x14ac:dyDescent="0.2">
      <c r="A24" s="1" t="s">
        <v>2</v>
      </c>
      <c r="B24" s="14">
        <v>1751</v>
      </c>
      <c r="C24" s="14" t="s">
        <v>9</v>
      </c>
      <c r="D24" s="14">
        <v>1</v>
      </c>
      <c r="E24" s="14">
        <f t="shared" si="4"/>
        <v>-1</v>
      </c>
      <c r="F24" s="14">
        <v>24</v>
      </c>
      <c r="G24" s="14">
        <f t="shared" si="5"/>
        <v>23</v>
      </c>
      <c r="H24" s="14">
        <v>1774</v>
      </c>
    </row>
    <row r="25" spans="1:8" ht="17.25" customHeight="1" x14ac:dyDescent="0.2">
      <c r="A25" s="1" t="s">
        <v>3</v>
      </c>
      <c r="B25" s="14">
        <v>2058</v>
      </c>
      <c r="C25" s="14" t="s">
        <v>9</v>
      </c>
      <c r="D25" s="14">
        <v>4</v>
      </c>
      <c r="E25" s="14">
        <f t="shared" si="4"/>
        <v>-4</v>
      </c>
      <c r="F25" s="14">
        <v>11</v>
      </c>
      <c r="G25" s="14">
        <f t="shared" si="5"/>
        <v>5</v>
      </c>
      <c r="H25" s="14">
        <v>2063</v>
      </c>
    </row>
    <row r="26" spans="1:8" ht="12" customHeight="1" x14ac:dyDescent="0.2">
      <c r="A26" s="1" t="s">
        <v>4</v>
      </c>
      <c r="B26" s="14">
        <v>2105</v>
      </c>
      <c r="C26" s="14" t="s">
        <v>9</v>
      </c>
      <c r="D26" s="14">
        <v>6</v>
      </c>
      <c r="E26" s="14">
        <f t="shared" si="4"/>
        <v>-6</v>
      </c>
      <c r="F26" s="14">
        <v>5</v>
      </c>
      <c r="G26" s="14">
        <f t="shared" si="5"/>
        <v>-2</v>
      </c>
      <c r="H26" s="14">
        <v>2103</v>
      </c>
    </row>
    <row r="27" spans="1:8" ht="12" customHeight="1" x14ac:dyDescent="0.2">
      <c r="A27" s="1" t="s">
        <v>5</v>
      </c>
      <c r="B27" s="14">
        <v>1772</v>
      </c>
      <c r="C27" s="14" t="s">
        <v>9</v>
      </c>
      <c r="D27" s="14">
        <v>18</v>
      </c>
      <c r="E27" s="14">
        <f t="shared" si="4"/>
        <v>-18</v>
      </c>
      <c r="F27" s="14">
        <v>0</v>
      </c>
      <c r="G27" s="14">
        <f t="shared" si="5"/>
        <v>-16</v>
      </c>
      <c r="H27" s="14">
        <v>1756</v>
      </c>
    </row>
    <row r="28" spans="1:8" ht="12" customHeight="1" x14ac:dyDescent="0.2">
      <c r="A28" s="1" t="s">
        <v>6</v>
      </c>
      <c r="B28" s="14">
        <v>1013</v>
      </c>
      <c r="C28" s="14" t="s">
        <v>9</v>
      </c>
      <c r="D28" s="14">
        <v>24</v>
      </c>
      <c r="E28" s="14">
        <f t="shared" si="4"/>
        <v>-24</v>
      </c>
      <c r="F28" s="14">
        <v>0</v>
      </c>
      <c r="G28" s="14">
        <f t="shared" si="5"/>
        <v>-24</v>
      </c>
      <c r="H28" s="14">
        <v>989</v>
      </c>
    </row>
    <row r="29" spans="1:8" ht="12" customHeight="1" x14ac:dyDescent="0.2">
      <c r="A29" s="1" t="s">
        <v>7</v>
      </c>
      <c r="B29" s="14">
        <v>566</v>
      </c>
      <c r="C29" s="14" t="s">
        <v>9</v>
      </c>
      <c r="D29" s="14">
        <v>60</v>
      </c>
      <c r="E29" s="14">
        <f t="shared" si="4"/>
        <v>-60</v>
      </c>
      <c r="F29" s="14">
        <v>2</v>
      </c>
      <c r="G29" s="14">
        <f t="shared" si="5"/>
        <v>-58</v>
      </c>
      <c r="H29" s="14">
        <v>508</v>
      </c>
    </row>
    <row r="30" spans="1:8" ht="17.25" customHeight="1" x14ac:dyDescent="0.2">
      <c r="A30" s="1" t="s">
        <v>8</v>
      </c>
      <c r="B30" s="14">
        <v>86</v>
      </c>
      <c r="C30" s="14" t="s">
        <v>9</v>
      </c>
      <c r="D30" s="14">
        <v>19</v>
      </c>
      <c r="E30" s="14">
        <f t="shared" si="4"/>
        <v>-19</v>
      </c>
      <c r="F30" s="13" t="s">
        <v>9</v>
      </c>
      <c r="G30" s="14">
        <f t="shared" si="5"/>
        <v>-20</v>
      </c>
      <c r="H30" s="14">
        <v>66</v>
      </c>
    </row>
    <row r="31" spans="1:8" ht="12" customHeight="1" x14ac:dyDescent="0.2">
      <c r="A31" s="35" t="s">
        <v>33</v>
      </c>
      <c r="B31" s="13" t="s">
        <v>9</v>
      </c>
      <c r="C31" s="14" t="s">
        <v>9</v>
      </c>
      <c r="D31" s="13" t="s">
        <v>9</v>
      </c>
      <c r="E31" s="14" t="str">
        <f t="shared" si="4"/>
        <v>-</v>
      </c>
      <c r="F31" s="13" t="s">
        <v>9</v>
      </c>
      <c r="G31" s="14" t="str">
        <f>IF(SUM(H31)-SUM(B31)=0,"-",SUM(H31)-SUM(B31))</f>
        <v>-</v>
      </c>
      <c r="H31" s="13" t="s">
        <v>9</v>
      </c>
    </row>
    <row r="32" spans="1:8" ht="17.25" customHeight="1" x14ac:dyDescent="0.2">
      <c r="A32" s="15" t="s">
        <v>28</v>
      </c>
      <c r="B32" s="14"/>
      <c r="C32" s="14"/>
      <c r="D32" s="14"/>
      <c r="E32" s="14"/>
      <c r="F32" s="10"/>
      <c r="G32" s="14"/>
      <c r="H32" s="14"/>
    </row>
    <row r="33" spans="1:8" ht="12" customHeight="1" x14ac:dyDescent="0.2">
      <c r="A33" s="15" t="s">
        <v>22</v>
      </c>
      <c r="B33" s="16">
        <f t="shared" ref="B33:H33" si="6">SUM(B34:B45)</f>
        <v>14302</v>
      </c>
      <c r="C33" s="16">
        <f t="shared" si="6"/>
        <v>148</v>
      </c>
      <c r="D33" s="16">
        <f t="shared" si="6"/>
        <v>118</v>
      </c>
      <c r="E33" s="16">
        <f t="shared" si="6"/>
        <v>30</v>
      </c>
      <c r="F33" s="16">
        <f t="shared" si="6"/>
        <v>130</v>
      </c>
      <c r="G33" s="16">
        <f t="shared" si="6"/>
        <v>145</v>
      </c>
      <c r="H33" s="16">
        <f t="shared" si="6"/>
        <v>14447</v>
      </c>
    </row>
    <row r="34" spans="1:8" ht="12" customHeight="1" x14ac:dyDescent="0.2">
      <c r="A34" s="12" t="s">
        <v>11</v>
      </c>
      <c r="B34" s="17">
        <v>446</v>
      </c>
      <c r="C34" s="18">
        <v>148</v>
      </c>
      <c r="D34" s="13" t="s">
        <v>9</v>
      </c>
      <c r="E34" s="18">
        <f>IF(D34="-",C34,(SUM(C34)-SUM(D34)))</f>
        <v>148</v>
      </c>
      <c r="F34" s="14">
        <v>15</v>
      </c>
      <c r="G34" s="14">
        <f>IF(SUM(H34-B34)=0,"-",SUM(H34-B34))</f>
        <v>163</v>
      </c>
      <c r="H34" s="18">
        <v>609</v>
      </c>
    </row>
    <row r="35" spans="1:8" ht="12" customHeight="1" x14ac:dyDescent="0.2">
      <c r="A35" s="1" t="s">
        <v>10</v>
      </c>
      <c r="B35" s="14">
        <v>1630</v>
      </c>
      <c r="C35" s="14" t="s">
        <v>9</v>
      </c>
      <c r="D35" s="13" t="s">
        <v>9</v>
      </c>
      <c r="E35" s="13" t="str">
        <f t="shared" ref="E35:E45" si="7">IF(D35="-",C35,(SUM(C35)-SUM(D35)))</f>
        <v>-</v>
      </c>
      <c r="F35" s="14">
        <v>23</v>
      </c>
      <c r="G35" s="14">
        <f t="shared" ref="G35:G44" si="8">IF(SUM(H35-B35)=0,"-",SUM(H35-B35))</f>
        <v>23</v>
      </c>
      <c r="H35" s="14">
        <v>1653</v>
      </c>
    </row>
    <row r="36" spans="1:8" ht="12" customHeight="1" x14ac:dyDescent="0.2">
      <c r="A36" s="1" t="s">
        <v>0</v>
      </c>
      <c r="B36" s="14">
        <v>1689</v>
      </c>
      <c r="C36" s="14" t="s">
        <v>9</v>
      </c>
      <c r="D36" s="14">
        <v>2</v>
      </c>
      <c r="E36" s="13">
        <f t="shared" si="7"/>
        <v>-2</v>
      </c>
      <c r="F36" s="14">
        <v>-26</v>
      </c>
      <c r="G36" s="14">
        <f t="shared" si="8"/>
        <v>-28</v>
      </c>
      <c r="H36" s="14">
        <v>1661</v>
      </c>
    </row>
    <row r="37" spans="1:8" ht="12" customHeight="1" x14ac:dyDescent="0.2">
      <c r="A37" s="1" t="s">
        <v>1</v>
      </c>
      <c r="B37" s="14">
        <v>1721</v>
      </c>
      <c r="C37" s="14" t="s">
        <v>9</v>
      </c>
      <c r="D37" s="14">
        <v>1</v>
      </c>
      <c r="E37" s="13">
        <f t="shared" si="7"/>
        <v>-1</v>
      </c>
      <c r="F37" s="14">
        <v>50</v>
      </c>
      <c r="G37" s="14">
        <f t="shared" si="8"/>
        <v>43</v>
      </c>
      <c r="H37" s="14">
        <v>1764</v>
      </c>
    </row>
    <row r="38" spans="1:8" ht="12" customHeight="1" x14ac:dyDescent="0.2">
      <c r="A38" s="1" t="s">
        <v>2</v>
      </c>
      <c r="B38" s="14">
        <v>1850</v>
      </c>
      <c r="C38" s="14" t="s">
        <v>9</v>
      </c>
      <c r="D38" s="14">
        <v>1</v>
      </c>
      <c r="E38" s="13">
        <f t="shared" si="7"/>
        <v>-1</v>
      </c>
      <c r="F38" s="14">
        <v>31</v>
      </c>
      <c r="G38" s="14">
        <f t="shared" si="8"/>
        <v>24</v>
      </c>
      <c r="H38" s="14">
        <v>1874</v>
      </c>
    </row>
    <row r="39" spans="1:8" ht="17.25" customHeight="1" x14ac:dyDescent="0.2">
      <c r="A39" s="1" t="s">
        <v>3</v>
      </c>
      <c r="B39" s="14">
        <v>2011</v>
      </c>
      <c r="C39" s="14" t="s">
        <v>9</v>
      </c>
      <c r="D39" s="14">
        <v>3</v>
      </c>
      <c r="E39" s="13">
        <f t="shared" si="7"/>
        <v>-3</v>
      </c>
      <c r="F39" s="14">
        <v>21</v>
      </c>
      <c r="G39" s="14">
        <f t="shared" si="8"/>
        <v>18</v>
      </c>
      <c r="H39" s="14">
        <v>2029</v>
      </c>
    </row>
    <row r="40" spans="1:8" ht="12" customHeight="1" x14ac:dyDescent="0.2">
      <c r="A40" s="1" t="s">
        <v>4</v>
      </c>
      <c r="B40" s="14">
        <v>1910</v>
      </c>
      <c r="C40" s="14" t="s">
        <v>9</v>
      </c>
      <c r="D40" s="14">
        <v>13</v>
      </c>
      <c r="E40" s="13">
        <f t="shared" si="7"/>
        <v>-13</v>
      </c>
      <c r="F40" s="14">
        <v>12</v>
      </c>
      <c r="G40" s="14">
        <f t="shared" si="8"/>
        <v>-1</v>
      </c>
      <c r="H40" s="14">
        <v>1909</v>
      </c>
    </row>
    <row r="41" spans="1:8" ht="12" customHeight="1" x14ac:dyDescent="0.2">
      <c r="A41" s="1" t="s">
        <v>5</v>
      </c>
      <c r="B41" s="14">
        <v>1814</v>
      </c>
      <c r="C41" s="14" t="s">
        <v>9</v>
      </c>
      <c r="D41" s="14">
        <v>20</v>
      </c>
      <c r="E41" s="13">
        <f t="shared" si="7"/>
        <v>-20</v>
      </c>
      <c r="F41" s="14">
        <v>2</v>
      </c>
      <c r="G41" s="14">
        <f t="shared" si="8"/>
        <v>-18</v>
      </c>
      <c r="H41" s="14">
        <v>1796</v>
      </c>
    </row>
    <row r="42" spans="1:8" ht="12" customHeight="1" x14ac:dyDescent="0.2">
      <c r="A42" s="1" t="s">
        <v>6</v>
      </c>
      <c r="B42" s="14">
        <v>880</v>
      </c>
      <c r="C42" s="14" t="s">
        <v>9</v>
      </c>
      <c r="D42" s="14">
        <v>27</v>
      </c>
      <c r="E42" s="13">
        <f t="shared" si="7"/>
        <v>-27</v>
      </c>
      <c r="F42" s="14">
        <v>-1</v>
      </c>
      <c r="G42" s="14">
        <f t="shared" si="8"/>
        <v>-30</v>
      </c>
      <c r="H42" s="14">
        <v>850</v>
      </c>
    </row>
    <row r="43" spans="1:8" ht="12" customHeight="1" x14ac:dyDescent="0.2">
      <c r="A43" s="1" t="s">
        <v>7</v>
      </c>
      <c r="B43" s="14">
        <v>329</v>
      </c>
      <c r="C43" s="14" t="s">
        <v>9</v>
      </c>
      <c r="D43" s="14">
        <v>44</v>
      </c>
      <c r="E43" s="13">
        <f t="shared" si="7"/>
        <v>-44</v>
      </c>
      <c r="F43" s="13">
        <v>3</v>
      </c>
      <c r="G43" s="14">
        <f t="shared" si="8"/>
        <v>-41</v>
      </c>
      <c r="H43" s="14">
        <v>288</v>
      </c>
    </row>
    <row r="44" spans="1:8" ht="17.25" customHeight="1" x14ac:dyDescent="0.2">
      <c r="A44" s="1" t="s">
        <v>8</v>
      </c>
      <c r="B44" s="14">
        <v>21</v>
      </c>
      <c r="C44" s="14" t="s">
        <v>9</v>
      </c>
      <c r="D44" s="14">
        <v>7</v>
      </c>
      <c r="E44" s="13">
        <f t="shared" si="7"/>
        <v>-7</v>
      </c>
      <c r="F44" s="13" t="s">
        <v>9</v>
      </c>
      <c r="G44" s="14">
        <f t="shared" si="8"/>
        <v>-7</v>
      </c>
      <c r="H44" s="14">
        <v>14</v>
      </c>
    </row>
    <row r="45" spans="1:8" ht="12" customHeight="1" thickBot="1" x14ac:dyDescent="0.25">
      <c r="A45" s="19">
        <v>-1910</v>
      </c>
      <c r="B45" s="20">
        <v>1</v>
      </c>
      <c r="C45" s="20" t="s">
        <v>9</v>
      </c>
      <c r="D45" s="21" t="s">
        <v>9</v>
      </c>
      <c r="E45" s="21" t="str">
        <f t="shared" si="7"/>
        <v>-</v>
      </c>
      <c r="F45" s="21" t="s">
        <v>9</v>
      </c>
      <c r="G45" s="21">
        <f>IF(SUM(H45)-SUM(B45)=0,"-",SUM(H45)-SUM(B45))</f>
        <v>-1</v>
      </c>
      <c r="H45" s="21" t="s">
        <v>9</v>
      </c>
    </row>
    <row r="46" spans="1:8" ht="12" customHeight="1" x14ac:dyDescent="0.2">
      <c r="A46" s="22" t="s">
        <v>29</v>
      </c>
    </row>
    <row r="47" spans="1:8" ht="12" customHeight="1" x14ac:dyDescent="0.2">
      <c r="A47" s="23" t="s">
        <v>30</v>
      </c>
    </row>
    <row r="48" spans="1:8" ht="12.75" customHeight="1" x14ac:dyDescent="0.2">
      <c r="B48" s="24"/>
    </row>
    <row r="105" spans="10:16" ht="12.75" customHeight="1" x14ac:dyDescent="0.2">
      <c r="N105" s="24"/>
      <c r="O105" s="24"/>
      <c r="P105" s="24"/>
    </row>
    <row r="106" spans="10:16" ht="12.75" customHeight="1" x14ac:dyDescent="0.2">
      <c r="J106" s="25"/>
    </row>
    <row r="107" spans="10:16" ht="12.75" customHeight="1" x14ac:dyDescent="0.2">
      <c r="J107" s="25"/>
    </row>
  </sheetData>
  <pageMargins left="0.7" right="0.7" top="0.75" bottom="0.75" header="0.3" footer="0.3"/>
  <pageSetup paperSize="9" orientation="portrait" verticalDpi="0" r:id="rId1"/>
  <ignoredErrors>
    <ignoredError sqref="A17 A3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Blad2</vt:lpstr>
      <vt:lpstr>Blad3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2022-10-26T07:19:32Z</cp:lastPrinted>
  <dcterms:created xsi:type="dcterms:W3CDTF">2010-11-04T11:17:50Z</dcterms:created>
  <dcterms:modified xsi:type="dcterms:W3CDTF">2022-10-26T13:30:59Z</dcterms:modified>
</cp:coreProperties>
</file>