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81262464-66A2-40DB-8D85-CB2A92AD3A38}" xr6:coauthVersionLast="47" xr6:coauthVersionMax="47" xr10:uidLastSave="{00000000-0000-0000-0000-000000000000}"/>
  <bookViews>
    <workbookView xWindow="1515" yWindow="1515" windowWidth="25875" windowHeight="14610" xr2:uid="{00000000-000D-0000-FFFF-FFFF00000000}"/>
  </bookViews>
  <sheets>
    <sheet name="Antal" sheetId="10" r:id="rId1"/>
    <sheet name="Procent" sheetId="11" r:id="rId2"/>
    <sheet name="Diagram" sheetId="12" r:id="rId3"/>
    <sheet name="Diaunderlag" sheetId="9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5" i="11" l="1"/>
  <c r="B26" i="11"/>
  <c r="B5" i="11" s="1"/>
  <c r="B27" i="11"/>
  <c r="B28" i="11"/>
  <c r="B7" i="11" s="1"/>
  <c r="B29" i="11"/>
  <c r="B8" i="11" s="1"/>
  <c r="B30" i="11"/>
  <c r="B9" i="11" s="1"/>
  <c r="B31" i="11"/>
  <c r="B10" i="11" s="1"/>
  <c r="B32" i="11"/>
  <c r="B11" i="11" s="1"/>
  <c r="B33" i="11"/>
  <c r="B34" i="11"/>
  <c r="B35" i="11"/>
  <c r="B36" i="11"/>
  <c r="B15" i="11" s="1"/>
  <c r="B37" i="11"/>
  <c r="B16" i="11" s="1"/>
  <c r="B38" i="11"/>
  <c r="B17" i="11" s="1"/>
  <c r="B39" i="11"/>
  <c r="B18" i="11" s="1"/>
  <c r="B40" i="11"/>
  <c r="B19" i="11" s="1"/>
  <c r="B41" i="11"/>
  <c r="B42" i="11"/>
  <c r="B21" i="11" s="1"/>
  <c r="B43" i="11"/>
  <c r="B44" i="11"/>
  <c r="B23" i="11" s="1"/>
  <c r="B45" i="11"/>
  <c r="B24" i="11" s="1"/>
  <c r="B47" i="11"/>
  <c r="B48" i="11"/>
  <c r="B6" i="11" s="1"/>
  <c r="B49" i="11"/>
  <c r="B50" i="11"/>
  <c r="B51" i="11"/>
  <c r="B52" i="11"/>
  <c r="B53" i="11"/>
  <c r="B54" i="11"/>
  <c r="B12" i="11" s="1"/>
  <c r="B56" i="11"/>
  <c r="B14" i="11" s="1"/>
  <c r="B57" i="11"/>
  <c r="B58" i="11"/>
  <c r="B59" i="11"/>
  <c r="B60" i="11"/>
  <c r="B61" i="11"/>
  <c r="B62" i="11"/>
  <c r="B20" i="11" s="1"/>
  <c r="B63" i="11"/>
  <c r="B64" i="11"/>
  <c r="B22" i="11" s="1"/>
  <c r="B65" i="11"/>
  <c r="B66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5" i="10"/>
  <c r="B23" i="10" s="1"/>
  <c r="B6" i="10"/>
  <c r="B22" i="10" s="1"/>
  <c r="B21" i="10" s="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85" i="10"/>
  <c r="B84" i="10" s="1"/>
  <c r="B87" i="10" s="1"/>
  <c r="B86" i="10"/>
  <c r="B64" i="10"/>
  <c r="B63" i="10" s="1"/>
  <c r="B66" i="10" s="1"/>
  <c r="B65" i="10"/>
  <c r="B43" i="10"/>
  <c r="B42" i="10" s="1"/>
  <c r="B45" i="10" s="1"/>
  <c r="B44" i="10"/>
  <c r="B20" i="10"/>
  <c r="B13" i="11" l="1"/>
  <c r="B24" i="10"/>
  <c r="D55" i="11" l="1"/>
  <c r="C29" i="11"/>
  <c r="C32" i="11"/>
  <c r="C37" i="11"/>
  <c r="C40" i="11"/>
  <c r="C50" i="11"/>
  <c r="C53" i="11"/>
  <c r="C54" i="11"/>
  <c r="D57" i="11"/>
  <c r="D61" i="11"/>
  <c r="D62" i="11"/>
  <c r="C68" i="11"/>
  <c r="D68" i="11"/>
  <c r="C69" i="11"/>
  <c r="C70" i="11"/>
  <c r="D70" i="11"/>
  <c r="C71" i="11"/>
  <c r="D71" i="11"/>
  <c r="C72" i="11"/>
  <c r="D72" i="11"/>
  <c r="D74" i="11"/>
  <c r="C75" i="11"/>
  <c r="D75" i="11"/>
  <c r="C76" i="11"/>
  <c r="D76" i="11"/>
  <c r="C77" i="11"/>
  <c r="D77" i="11"/>
  <c r="C78" i="11"/>
  <c r="D78" i="11"/>
  <c r="C79" i="11"/>
  <c r="D79" i="11"/>
  <c r="C80" i="11"/>
  <c r="D80" i="11"/>
  <c r="C81" i="11"/>
  <c r="D81" i="11"/>
  <c r="C82" i="11"/>
  <c r="D82" i="11"/>
  <c r="C83" i="11"/>
  <c r="D83" i="11"/>
  <c r="D86" i="11"/>
  <c r="C85" i="10"/>
  <c r="C84" i="10" s="1"/>
  <c r="C87" i="10" s="1"/>
  <c r="C86" i="10"/>
  <c r="C86" i="11" s="1"/>
  <c r="C64" i="10"/>
  <c r="C65" i="10"/>
  <c r="C43" i="10"/>
  <c r="C44" i="10"/>
  <c r="C5" i="10"/>
  <c r="C26" i="11" s="1"/>
  <c r="C6" i="10"/>
  <c r="C27" i="11" s="1"/>
  <c r="C7" i="10"/>
  <c r="C49" i="11" s="1"/>
  <c r="C8" i="10"/>
  <c r="C9" i="10"/>
  <c r="C30" i="11" s="1"/>
  <c r="C10" i="10"/>
  <c r="C73" i="11" s="1"/>
  <c r="C11" i="10"/>
  <c r="C74" i="11" s="1"/>
  <c r="C12" i="10"/>
  <c r="C33" i="11" s="1"/>
  <c r="C12" i="11" s="1"/>
  <c r="C13" i="10"/>
  <c r="C34" i="11" s="1"/>
  <c r="C14" i="10"/>
  <c r="C56" i="11" s="1"/>
  <c r="C15" i="10"/>
  <c r="C57" i="11" s="1"/>
  <c r="C16" i="10"/>
  <c r="C58" i="11" s="1"/>
  <c r="C17" i="10"/>
  <c r="C59" i="11" s="1"/>
  <c r="C18" i="10"/>
  <c r="C60" i="11" s="1"/>
  <c r="C19" i="10"/>
  <c r="C61" i="11" s="1"/>
  <c r="C20" i="10"/>
  <c r="C62" i="11" s="1"/>
  <c r="D64" i="10"/>
  <c r="D65" i="10"/>
  <c r="D85" i="10"/>
  <c r="D86" i="10"/>
  <c r="D43" i="10"/>
  <c r="D44" i="10"/>
  <c r="D5" i="10"/>
  <c r="D26" i="11" s="1"/>
  <c r="D6" i="10"/>
  <c r="D69" i="11" s="1"/>
  <c r="D7" i="10"/>
  <c r="D28" i="11" s="1"/>
  <c r="D8" i="10"/>
  <c r="D29" i="11" s="1"/>
  <c r="D9" i="10"/>
  <c r="D30" i="11" s="1"/>
  <c r="D10" i="10"/>
  <c r="D73" i="11" s="1"/>
  <c r="D11" i="10"/>
  <c r="D32" i="11" s="1"/>
  <c r="D12" i="10"/>
  <c r="D33" i="11" s="1"/>
  <c r="D13" i="10"/>
  <c r="D34" i="11" s="1"/>
  <c r="D14" i="10"/>
  <c r="D56" i="11" s="1"/>
  <c r="D15" i="10"/>
  <c r="D36" i="11" s="1"/>
  <c r="D16" i="10"/>
  <c r="D37" i="11" s="1"/>
  <c r="D17" i="10"/>
  <c r="D59" i="11" s="1"/>
  <c r="D18" i="10"/>
  <c r="D60" i="11" s="1"/>
  <c r="D19" i="10"/>
  <c r="D40" i="11" s="1"/>
  <c r="D20" i="10"/>
  <c r="D41" i="11" s="1"/>
  <c r="D20" i="11" s="1"/>
  <c r="D15" i="11" l="1"/>
  <c r="D19" i="11"/>
  <c r="C44" i="11"/>
  <c r="D5" i="11"/>
  <c r="D11" i="11"/>
  <c r="D58" i="11"/>
  <c r="D16" i="11" s="1"/>
  <c r="C41" i="11"/>
  <c r="C20" i="11" s="1"/>
  <c r="C16" i="11"/>
  <c r="C8" i="11"/>
  <c r="D53" i="11"/>
  <c r="D49" i="11"/>
  <c r="D7" i="11" s="1"/>
  <c r="C19" i="11"/>
  <c r="C36" i="11"/>
  <c r="C15" i="11" s="1"/>
  <c r="C28" i="11"/>
  <c r="C7" i="11" s="1"/>
  <c r="D52" i="11"/>
  <c r="D48" i="11"/>
  <c r="D39" i="11"/>
  <c r="D18" i="11" s="1"/>
  <c r="D35" i="11"/>
  <c r="D14" i="11" s="1"/>
  <c r="D31" i="11"/>
  <c r="D27" i="11"/>
  <c r="C11" i="11"/>
  <c r="C52" i="11"/>
  <c r="C48" i="11"/>
  <c r="C6" i="11" s="1"/>
  <c r="C39" i="11"/>
  <c r="C18" i="11" s="1"/>
  <c r="C35" i="11"/>
  <c r="C14" i="11" s="1"/>
  <c r="C31" i="11"/>
  <c r="D51" i="11"/>
  <c r="D9" i="11" s="1"/>
  <c r="D47" i="11"/>
  <c r="D38" i="11"/>
  <c r="D17" i="11" s="1"/>
  <c r="C55" i="11"/>
  <c r="C13" i="11" s="1"/>
  <c r="C51" i="11"/>
  <c r="C9" i="11" s="1"/>
  <c r="C47" i="11"/>
  <c r="C5" i="11" s="1"/>
  <c r="C38" i="11"/>
  <c r="C17" i="11" s="1"/>
  <c r="D54" i="11"/>
  <c r="D12" i="11" s="1"/>
  <c r="D50" i="11"/>
  <c r="D8" i="11" s="1"/>
  <c r="D13" i="11"/>
  <c r="C63" i="10"/>
  <c r="C42" i="10"/>
  <c r="C22" i="10"/>
  <c r="C43" i="11" s="1"/>
  <c r="C23" i="10"/>
  <c r="C65" i="11" s="1"/>
  <c r="D84" i="10"/>
  <c r="D23" i="10"/>
  <c r="D44" i="11" s="1"/>
  <c r="D63" i="10"/>
  <c r="D42" i="10"/>
  <c r="D22" i="10"/>
  <c r="D64" i="11" s="1"/>
  <c r="C45" i="10" l="1"/>
  <c r="C23" i="11"/>
  <c r="C66" i="10"/>
  <c r="D85" i="11"/>
  <c r="D66" i="10"/>
  <c r="D66" i="11" s="1"/>
  <c r="D65" i="11"/>
  <c r="D23" i="11" s="1"/>
  <c r="D87" i="10"/>
  <c r="C85" i="11"/>
  <c r="C22" i="11" s="1"/>
  <c r="D10" i="11"/>
  <c r="D45" i="10"/>
  <c r="D45" i="11" s="1"/>
  <c r="D42" i="11"/>
  <c r="C64" i="11"/>
  <c r="D6" i="11"/>
  <c r="D43" i="11"/>
  <c r="C10" i="11"/>
  <c r="C21" i="10"/>
  <c r="D21" i="10"/>
  <c r="D24" i="10" s="1"/>
  <c r="C24" i="10" l="1"/>
  <c r="C87" i="11" s="1"/>
  <c r="C84" i="11"/>
  <c r="D84" i="11"/>
  <c r="C63" i="11"/>
  <c r="D22" i="11"/>
  <c r="C45" i="11"/>
  <c r="D87" i="11"/>
  <c r="D24" i="11" s="1"/>
  <c r="C42" i="11"/>
  <c r="D63" i="11"/>
  <c r="D21" i="11" s="1"/>
  <c r="E59" i="11"/>
  <c r="E68" i="11"/>
  <c r="F68" i="11"/>
  <c r="E70" i="11"/>
  <c r="E72" i="11"/>
  <c r="F72" i="11"/>
  <c r="E73" i="11"/>
  <c r="E75" i="11"/>
  <c r="F75" i="11"/>
  <c r="E76" i="11"/>
  <c r="F77" i="11"/>
  <c r="E78" i="11"/>
  <c r="F78" i="11"/>
  <c r="E79" i="11"/>
  <c r="F79" i="11"/>
  <c r="E80" i="11"/>
  <c r="F81" i="11"/>
  <c r="E82" i="11"/>
  <c r="F82" i="11"/>
  <c r="E5" i="10"/>
  <c r="E26" i="11" s="1"/>
  <c r="E6" i="10"/>
  <c r="E48" i="11" s="1"/>
  <c r="E7" i="10"/>
  <c r="E28" i="11" s="1"/>
  <c r="E8" i="10"/>
  <c r="E29" i="11" s="1"/>
  <c r="E9" i="10"/>
  <c r="E30" i="11" s="1"/>
  <c r="E10" i="10"/>
  <c r="E31" i="11" s="1"/>
  <c r="E11" i="10"/>
  <c r="E32" i="11" s="1"/>
  <c r="E12" i="10"/>
  <c r="E33" i="11" s="1"/>
  <c r="E13" i="10"/>
  <c r="E55" i="11" s="1"/>
  <c r="E14" i="10"/>
  <c r="E35" i="11" s="1"/>
  <c r="E15" i="10"/>
  <c r="E36" i="11" s="1"/>
  <c r="E16" i="10"/>
  <c r="E37" i="11" s="1"/>
  <c r="E17" i="10"/>
  <c r="E38" i="11" s="1"/>
  <c r="E18" i="10"/>
  <c r="E60" i="11" s="1"/>
  <c r="E19" i="10"/>
  <c r="E40" i="11" s="1"/>
  <c r="E20" i="10"/>
  <c r="E41" i="11" s="1"/>
  <c r="E85" i="10"/>
  <c r="F85" i="10"/>
  <c r="E86" i="10"/>
  <c r="F86" i="10"/>
  <c r="E64" i="10"/>
  <c r="F64" i="10"/>
  <c r="E65" i="10"/>
  <c r="F65" i="10"/>
  <c r="E43" i="10"/>
  <c r="F43" i="10"/>
  <c r="F42" i="10" s="1"/>
  <c r="F45" i="10" s="1"/>
  <c r="E44" i="10"/>
  <c r="F44" i="10"/>
  <c r="F5" i="10"/>
  <c r="F26" i="11" s="1"/>
  <c r="F6" i="10"/>
  <c r="F27" i="11" s="1"/>
  <c r="F7" i="10"/>
  <c r="F28" i="11" s="1"/>
  <c r="F8" i="10"/>
  <c r="F29" i="11" s="1"/>
  <c r="F9" i="10"/>
  <c r="F30" i="11" s="1"/>
  <c r="F10" i="10"/>
  <c r="F31" i="11" s="1"/>
  <c r="F11" i="10"/>
  <c r="F32" i="11" s="1"/>
  <c r="F12" i="10"/>
  <c r="F33" i="11" s="1"/>
  <c r="F13" i="10"/>
  <c r="F34" i="11" s="1"/>
  <c r="F14" i="10"/>
  <c r="F35" i="11" s="1"/>
  <c r="F15" i="10"/>
  <c r="F36" i="11" s="1"/>
  <c r="F16" i="10"/>
  <c r="F37" i="11" s="1"/>
  <c r="F17" i="10"/>
  <c r="F38" i="11" s="1"/>
  <c r="F18" i="10"/>
  <c r="F39" i="11" s="1"/>
  <c r="F19" i="10"/>
  <c r="F40" i="11" s="1"/>
  <c r="F20" i="10"/>
  <c r="F41" i="11" s="1"/>
  <c r="Q12" i="9"/>
  <c r="O5" i="9"/>
  <c r="P5" i="9"/>
  <c r="Q5" i="9"/>
  <c r="O6" i="9"/>
  <c r="P6" i="9"/>
  <c r="Q6" i="9"/>
  <c r="O7" i="9"/>
  <c r="P7" i="9"/>
  <c r="Q7" i="9"/>
  <c r="O8" i="9"/>
  <c r="P8" i="9"/>
  <c r="Q8" i="9"/>
  <c r="O9" i="9"/>
  <c r="P9" i="9"/>
  <c r="Q9" i="9"/>
  <c r="O10" i="9"/>
  <c r="P10" i="9"/>
  <c r="Q10" i="9"/>
  <c r="O11" i="9"/>
  <c r="P11" i="9"/>
  <c r="Q11" i="9"/>
  <c r="O12" i="9"/>
  <c r="P12" i="9"/>
  <c r="O13" i="9"/>
  <c r="P13" i="9"/>
  <c r="Q13" i="9"/>
  <c r="O14" i="9"/>
  <c r="P14" i="9"/>
  <c r="Q14" i="9"/>
  <c r="O15" i="9"/>
  <c r="P15" i="9"/>
  <c r="Q15" i="9"/>
  <c r="O16" i="9"/>
  <c r="P16" i="9"/>
  <c r="Q16" i="9"/>
  <c r="O17" i="9"/>
  <c r="P17" i="9"/>
  <c r="Q17" i="9"/>
  <c r="O18" i="9"/>
  <c r="P18" i="9"/>
  <c r="Q18" i="9"/>
  <c r="O19" i="9"/>
  <c r="P19" i="9"/>
  <c r="Q19" i="9"/>
  <c r="Q4" i="9"/>
  <c r="P4" i="9"/>
  <c r="O4" i="9"/>
  <c r="E52" i="11" l="1"/>
  <c r="E10" i="11" s="1"/>
  <c r="E51" i="11"/>
  <c r="E27" i="11"/>
  <c r="C21" i="11"/>
  <c r="C66" i="11"/>
  <c r="C24" i="11"/>
  <c r="E56" i="11"/>
  <c r="E77" i="11"/>
  <c r="E69" i="11"/>
  <c r="E6" i="11" s="1"/>
  <c r="E81" i="11"/>
  <c r="E18" i="11" s="1"/>
  <c r="E39" i="11"/>
  <c r="F80" i="11"/>
  <c r="F76" i="11"/>
  <c r="F59" i="11"/>
  <c r="F55" i="11"/>
  <c r="F51" i="11"/>
  <c r="F9" i="11" s="1"/>
  <c r="F47" i="11"/>
  <c r="F5" i="11" s="1"/>
  <c r="E9" i="11"/>
  <c r="F83" i="11"/>
  <c r="F71" i="11"/>
  <c r="F62" i="11"/>
  <c r="F58" i="11"/>
  <c r="F16" i="11" s="1"/>
  <c r="F54" i="11"/>
  <c r="F12" i="11" s="1"/>
  <c r="F50" i="11"/>
  <c r="E17" i="11"/>
  <c r="E83" i="11"/>
  <c r="E71" i="11"/>
  <c r="E62" i="11"/>
  <c r="E58" i="11"/>
  <c r="E16" i="11" s="1"/>
  <c r="E54" i="11"/>
  <c r="E12" i="11" s="1"/>
  <c r="E50" i="11"/>
  <c r="E47" i="11"/>
  <c r="E5" i="11" s="1"/>
  <c r="E34" i="11"/>
  <c r="E13" i="11" s="1"/>
  <c r="F74" i="11"/>
  <c r="F70" i="11"/>
  <c r="F61" i="11"/>
  <c r="F19" i="11" s="1"/>
  <c r="F57" i="11"/>
  <c r="F15" i="11" s="1"/>
  <c r="F53" i="11"/>
  <c r="F49" i="11"/>
  <c r="E74" i="11"/>
  <c r="E61" i="11"/>
  <c r="E19" i="11" s="1"/>
  <c r="E57" i="11"/>
  <c r="E15" i="11" s="1"/>
  <c r="E53" i="11"/>
  <c r="E49" i="11"/>
  <c r="E7" i="11" s="1"/>
  <c r="F73" i="11"/>
  <c r="F69" i="11"/>
  <c r="F60" i="11"/>
  <c r="F18" i="11" s="1"/>
  <c r="F56" i="11"/>
  <c r="F14" i="11" s="1"/>
  <c r="F52" i="11"/>
  <c r="F48" i="11"/>
  <c r="E63" i="10"/>
  <c r="E42" i="10"/>
  <c r="E84" i="10"/>
  <c r="F84" i="10"/>
  <c r="F23" i="10"/>
  <c r="F65" i="11" s="1"/>
  <c r="F63" i="10"/>
  <c r="F22" i="10"/>
  <c r="F85" i="11" s="1"/>
  <c r="E23" i="10"/>
  <c r="E65" i="11" s="1"/>
  <c r="E22" i="10"/>
  <c r="R13" i="9"/>
  <c r="R6" i="9"/>
  <c r="R17" i="9"/>
  <c r="R7" i="9"/>
  <c r="R16" i="9"/>
  <c r="R14" i="9"/>
  <c r="R11" i="9"/>
  <c r="R8" i="9"/>
  <c r="R19" i="9"/>
  <c r="R5" i="9"/>
  <c r="R10" i="9"/>
  <c r="O21" i="9"/>
  <c r="R18" i="9"/>
  <c r="R12" i="9"/>
  <c r="P21" i="9"/>
  <c r="R15" i="9"/>
  <c r="Q21" i="9"/>
  <c r="R9" i="9"/>
  <c r="R4" i="9"/>
  <c r="F7" i="11" l="1"/>
  <c r="E14" i="11"/>
  <c r="F11" i="11"/>
  <c r="E8" i="11"/>
  <c r="F8" i="11"/>
  <c r="F13" i="11"/>
  <c r="E11" i="11"/>
  <c r="F17" i="11"/>
  <c r="F44" i="11"/>
  <c r="F23" i="11" s="1"/>
  <c r="E44" i="11"/>
  <c r="F6" i="11"/>
  <c r="E20" i="11"/>
  <c r="F20" i="11"/>
  <c r="F10" i="11"/>
  <c r="E87" i="10"/>
  <c r="E45" i="10"/>
  <c r="F43" i="11"/>
  <c r="E86" i="11"/>
  <c r="E23" i="11" s="1"/>
  <c r="F86" i="11"/>
  <c r="E85" i="11"/>
  <c r="E64" i="11"/>
  <c r="E43" i="11"/>
  <c r="F66" i="10"/>
  <c r="F87" i="10"/>
  <c r="E66" i="10"/>
  <c r="F64" i="11"/>
  <c r="F21" i="10"/>
  <c r="F63" i="11" s="1"/>
  <c r="E21" i="10"/>
  <c r="E24" i="10" s="1"/>
  <c r="R21" i="9"/>
  <c r="F84" i="11" l="1"/>
  <c r="F22" i="11"/>
  <c r="E42" i="11"/>
  <c r="F24" i="10"/>
  <c r="F45" i="11" s="1"/>
  <c r="F42" i="11"/>
  <c r="E45" i="11"/>
  <c r="F66" i="11"/>
  <c r="E22" i="11"/>
  <c r="E63" i="11"/>
  <c r="E84" i="11"/>
  <c r="E66" i="11"/>
  <c r="E87" i="11"/>
  <c r="I86" i="10"/>
  <c r="I85" i="10"/>
  <c r="G69" i="11"/>
  <c r="E5" i="9" s="1"/>
  <c r="H69" i="11"/>
  <c r="G70" i="11"/>
  <c r="E6" i="9" s="1"/>
  <c r="G71" i="11"/>
  <c r="E7" i="9" s="1"/>
  <c r="H71" i="11"/>
  <c r="G72" i="11"/>
  <c r="E8" i="9" s="1"/>
  <c r="H72" i="11"/>
  <c r="G73" i="11"/>
  <c r="E9" i="9" s="1"/>
  <c r="H73" i="11"/>
  <c r="G74" i="11"/>
  <c r="E10" i="9" s="1"/>
  <c r="G75" i="11"/>
  <c r="E11" i="9" s="1"/>
  <c r="H75" i="11"/>
  <c r="G76" i="11"/>
  <c r="E12" i="9" s="1"/>
  <c r="H76" i="11"/>
  <c r="J76" i="11"/>
  <c r="I12" i="9" s="1"/>
  <c r="K76" i="11"/>
  <c r="L76" i="11"/>
  <c r="G77" i="11"/>
  <c r="H77" i="11"/>
  <c r="G78" i="11"/>
  <c r="E14" i="9" s="1"/>
  <c r="H78" i="11"/>
  <c r="G79" i="11"/>
  <c r="E15" i="9" s="1"/>
  <c r="H79" i="11"/>
  <c r="G80" i="11"/>
  <c r="E16" i="9" s="1"/>
  <c r="H80" i="11"/>
  <c r="J80" i="11"/>
  <c r="I16" i="9" s="1"/>
  <c r="G81" i="11"/>
  <c r="E17" i="9" s="1"/>
  <c r="G82" i="11"/>
  <c r="E18" i="9" s="1"/>
  <c r="H68" i="11"/>
  <c r="G68" i="11"/>
  <c r="E4" i="9" s="1"/>
  <c r="G86" i="10"/>
  <c r="G86" i="11" s="1"/>
  <c r="G85" i="10"/>
  <c r="G85" i="11" s="1"/>
  <c r="F21" i="11" l="1"/>
  <c r="E24" i="11"/>
  <c r="F87" i="11"/>
  <c r="F24" i="11" s="1"/>
  <c r="E21" i="11"/>
  <c r="G84" i="10"/>
  <c r="G84" i="11" s="1"/>
  <c r="E13" i="9"/>
  <c r="I84" i="10"/>
  <c r="I87" i="10" s="1"/>
  <c r="H5" i="10" l="1"/>
  <c r="I5" i="10"/>
  <c r="J5" i="10"/>
  <c r="K5" i="10"/>
  <c r="L5" i="10"/>
  <c r="M5" i="10"/>
  <c r="N5" i="10"/>
  <c r="H6" i="10"/>
  <c r="I6" i="10"/>
  <c r="J6" i="10"/>
  <c r="K6" i="10"/>
  <c r="L6" i="10"/>
  <c r="M6" i="10"/>
  <c r="N6" i="10"/>
  <c r="H7" i="10"/>
  <c r="I7" i="10"/>
  <c r="J7" i="10"/>
  <c r="K7" i="10"/>
  <c r="L7" i="10"/>
  <c r="M7" i="10"/>
  <c r="N7" i="10"/>
  <c r="H8" i="10"/>
  <c r="I8" i="10"/>
  <c r="J8" i="10"/>
  <c r="K8" i="10"/>
  <c r="L8" i="10"/>
  <c r="M8" i="10"/>
  <c r="N8" i="10"/>
  <c r="H9" i="10"/>
  <c r="I9" i="10"/>
  <c r="J9" i="10"/>
  <c r="K9" i="10"/>
  <c r="L9" i="10"/>
  <c r="M9" i="10"/>
  <c r="N9" i="10"/>
  <c r="H10" i="10"/>
  <c r="I10" i="10"/>
  <c r="J10" i="10"/>
  <c r="K10" i="10"/>
  <c r="L10" i="10"/>
  <c r="M10" i="10"/>
  <c r="N10" i="10"/>
  <c r="H11" i="10"/>
  <c r="I11" i="10"/>
  <c r="J11" i="10"/>
  <c r="K11" i="10"/>
  <c r="L11" i="10"/>
  <c r="M11" i="10"/>
  <c r="N11" i="10"/>
  <c r="H12" i="10"/>
  <c r="I12" i="10"/>
  <c r="J12" i="10"/>
  <c r="K12" i="10"/>
  <c r="L12" i="10"/>
  <c r="M12" i="10"/>
  <c r="N12" i="10"/>
  <c r="H13" i="10"/>
  <c r="I13" i="10"/>
  <c r="J13" i="10"/>
  <c r="K13" i="10"/>
  <c r="L13" i="10"/>
  <c r="M13" i="10"/>
  <c r="N13" i="10"/>
  <c r="H14" i="10"/>
  <c r="I14" i="10"/>
  <c r="J14" i="10"/>
  <c r="K14" i="10"/>
  <c r="L14" i="10"/>
  <c r="M14" i="10"/>
  <c r="N14" i="10"/>
  <c r="H15" i="10"/>
  <c r="I15" i="10"/>
  <c r="J15" i="10"/>
  <c r="K15" i="10"/>
  <c r="L15" i="10"/>
  <c r="M15" i="10"/>
  <c r="N15" i="10"/>
  <c r="H16" i="10"/>
  <c r="I16" i="10"/>
  <c r="J16" i="10"/>
  <c r="K16" i="10"/>
  <c r="L16" i="10"/>
  <c r="M16" i="10"/>
  <c r="N16" i="10"/>
  <c r="H17" i="10"/>
  <c r="I17" i="10"/>
  <c r="J17" i="10"/>
  <c r="K17" i="10"/>
  <c r="L17" i="10"/>
  <c r="M17" i="10"/>
  <c r="N17" i="10"/>
  <c r="H18" i="10"/>
  <c r="I18" i="10"/>
  <c r="J18" i="10"/>
  <c r="K18" i="10"/>
  <c r="L18" i="10"/>
  <c r="M18" i="10"/>
  <c r="N18" i="10"/>
  <c r="H19" i="10"/>
  <c r="I19" i="10"/>
  <c r="J19" i="10"/>
  <c r="K19" i="10"/>
  <c r="L19" i="10"/>
  <c r="M19" i="10"/>
  <c r="N19" i="10"/>
  <c r="H20" i="10"/>
  <c r="I20" i="10"/>
  <c r="J20" i="10"/>
  <c r="K20" i="10"/>
  <c r="L20" i="10"/>
  <c r="M20" i="10"/>
  <c r="N20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5" i="10"/>
  <c r="N86" i="10"/>
  <c r="M86" i="10"/>
  <c r="L86" i="10"/>
  <c r="K86" i="10"/>
  <c r="J86" i="10"/>
  <c r="H86" i="10"/>
  <c r="N85" i="10"/>
  <c r="M85" i="10"/>
  <c r="L85" i="10"/>
  <c r="K85" i="10"/>
  <c r="J85" i="10"/>
  <c r="H85" i="10"/>
  <c r="N65" i="10"/>
  <c r="M65" i="10"/>
  <c r="L65" i="10"/>
  <c r="K65" i="10"/>
  <c r="J65" i="10"/>
  <c r="I65" i="10"/>
  <c r="H65" i="10"/>
  <c r="G65" i="10"/>
  <c r="N64" i="10"/>
  <c r="M64" i="10"/>
  <c r="L64" i="10"/>
  <c r="K64" i="10"/>
  <c r="K63" i="10" s="1"/>
  <c r="J64" i="10"/>
  <c r="I64" i="10"/>
  <c r="H64" i="10"/>
  <c r="G64" i="10"/>
  <c r="N44" i="10"/>
  <c r="M44" i="10"/>
  <c r="L44" i="10"/>
  <c r="K44" i="10"/>
  <c r="J44" i="10"/>
  <c r="I44" i="10"/>
  <c r="H44" i="10"/>
  <c r="G44" i="10"/>
  <c r="N43" i="10"/>
  <c r="M43" i="10"/>
  <c r="L43" i="10"/>
  <c r="K43" i="10"/>
  <c r="J43" i="10"/>
  <c r="I43" i="10"/>
  <c r="H43" i="10"/>
  <c r="H42" i="10" s="1"/>
  <c r="G43" i="10"/>
  <c r="L84" i="10" l="1"/>
  <c r="M84" i="10"/>
  <c r="M87" i="10"/>
  <c r="H45" i="10"/>
  <c r="K66" i="10"/>
  <c r="G34" i="11"/>
  <c r="G55" i="11"/>
  <c r="D12" i="9" s="1"/>
  <c r="J58" i="11"/>
  <c r="H15" i="9" s="1"/>
  <c r="J79" i="11"/>
  <c r="I15" i="9" s="1"/>
  <c r="J37" i="11"/>
  <c r="H35" i="11"/>
  <c r="H56" i="11"/>
  <c r="L52" i="11"/>
  <c r="L73" i="11"/>
  <c r="L31" i="11"/>
  <c r="G63" i="10"/>
  <c r="L87" i="10"/>
  <c r="G41" i="11"/>
  <c r="G83" i="11"/>
  <c r="E19" i="9" s="1"/>
  <c r="G62" i="11"/>
  <c r="D19" i="9" s="1"/>
  <c r="G33" i="11"/>
  <c r="G54" i="11"/>
  <c r="D11" i="9" s="1"/>
  <c r="M41" i="11"/>
  <c r="M83" i="11"/>
  <c r="M62" i="11"/>
  <c r="L82" i="11"/>
  <c r="L40" i="11"/>
  <c r="L61" i="11"/>
  <c r="K81" i="11"/>
  <c r="K39" i="11"/>
  <c r="K60" i="11"/>
  <c r="J59" i="11"/>
  <c r="J38" i="11"/>
  <c r="G16" i="9" s="1"/>
  <c r="H57" i="11"/>
  <c r="H36" i="11"/>
  <c r="N34" i="11"/>
  <c r="N76" i="11"/>
  <c r="M12" i="9" s="1"/>
  <c r="N55" i="11"/>
  <c r="L12" i="9" s="1"/>
  <c r="M33" i="11"/>
  <c r="M75" i="11"/>
  <c r="M54" i="11"/>
  <c r="L74" i="11"/>
  <c r="L32" i="11"/>
  <c r="L53" i="11"/>
  <c r="K73" i="11"/>
  <c r="K31" i="11"/>
  <c r="K52" i="11"/>
  <c r="J51" i="11"/>
  <c r="J72" i="11"/>
  <c r="I8" i="9" s="1"/>
  <c r="J30" i="11"/>
  <c r="G8" i="9" s="1"/>
  <c r="H70" i="11"/>
  <c r="H49" i="11"/>
  <c r="H28" i="11"/>
  <c r="N26" i="11"/>
  <c r="N47" i="11"/>
  <c r="L4" i="9" s="1"/>
  <c r="N68" i="11"/>
  <c r="M4" i="9" s="1"/>
  <c r="G42" i="10"/>
  <c r="G47" i="11"/>
  <c r="D4" i="9" s="1"/>
  <c r="G26" i="11"/>
  <c r="K59" i="11"/>
  <c r="K80" i="11"/>
  <c r="K38" i="11"/>
  <c r="M22" i="10"/>
  <c r="M85" i="11" s="1"/>
  <c r="M53" i="11"/>
  <c r="M74" i="11"/>
  <c r="M32" i="11"/>
  <c r="K51" i="11"/>
  <c r="K72" i="11"/>
  <c r="K30" i="11"/>
  <c r="H27" i="11"/>
  <c r="H48" i="11"/>
  <c r="G40" i="11"/>
  <c r="G61" i="11"/>
  <c r="D18" i="9" s="1"/>
  <c r="G32" i="11"/>
  <c r="C10" i="9" s="1"/>
  <c r="G53" i="11"/>
  <c r="L41" i="11"/>
  <c r="L83" i="11"/>
  <c r="L62" i="11"/>
  <c r="K82" i="11"/>
  <c r="K40" i="11"/>
  <c r="K61" i="11"/>
  <c r="J81" i="11"/>
  <c r="I17" i="9" s="1"/>
  <c r="J39" i="11"/>
  <c r="G17" i="9" s="1"/>
  <c r="J60" i="11"/>
  <c r="H58" i="11"/>
  <c r="H37" i="11"/>
  <c r="N77" i="11"/>
  <c r="M13" i="9" s="1"/>
  <c r="N56" i="11"/>
  <c r="L13" i="9" s="1"/>
  <c r="N35" i="11"/>
  <c r="M76" i="11"/>
  <c r="M55" i="11"/>
  <c r="M34" i="11"/>
  <c r="L33" i="11"/>
  <c r="L75" i="11"/>
  <c r="L54" i="11"/>
  <c r="K74" i="11"/>
  <c r="K32" i="11"/>
  <c r="K53" i="11"/>
  <c r="J73" i="11"/>
  <c r="I9" i="9" s="1"/>
  <c r="J31" i="11"/>
  <c r="G9" i="9" s="1"/>
  <c r="J52" i="11"/>
  <c r="H50" i="11"/>
  <c r="H29" i="11"/>
  <c r="N69" i="11"/>
  <c r="M5" i="9" s="1"/>
  <c r="N48" i="11"/>
  <c r="N27" i="11"/>
  <c r="K5" i="9" s="1"/>
  <c r="M47" i="11"/>
  <c r="M68" i="11"/>
  <c r="M26" i="11"/>
  <c r="N41" i="11"/>
  <c r="N83" i="11"/>
  <c r="M19" i="9" s="1"/>
  <c r="N62" i="11"/>
  <c r="L19" i="9" s="1"/>
  <c r="L60" i="11"/>
  <c r="L81" i="11"/>
  <c r="L39" i="11"/>
  <c r="N33" i="11"/>
  <c r="N75" i="11"/>
  <c r="M11" i="9" s="1"/>
  <c r="N54" i="11"/>
  <c r="L11" i="9" s="1"/>
  <c r="J50" i="11"/>
  <c r="H7" i="9" s="1"/>
  <c r="J71" i="11"/>
  <c r="I7" i="9" s="1"/>
  <c r="J29" i="11"/>
  <c r="H63" i="10"/>
  <c r="J42" i="10"/>
  <c r="N84" i="10"/>
  <c r="J84" i="10"/>
  <c r="G60" i="11"/>
  <c r="D17" i="9" s="1"/>
  <c r="G39" i="11"/>
  <c r="G31" i="11"/>
  <c r="G52" i="11"/>
  <c r="D9" i="9" s="1"/>
  <c r="K83" i="11"/>
  <c r="K62" i="11"/>
  <c r="K41" i="11"/>
  <c r="J82" i="11"/>
  <c r="I18" i="9" s="1"/>
  <c r="J40" i="11"/>
  <c r="J61" i="11"/>
  <c r="H18" i="9" s="1"/>
  <c r="H38" i="11"/>
  <c r="H59" i="11"/>
  <c r="N78" i="11"/>
  <c r="M14" i="9" s="1"/>
  <c r="N57" i="11"/>
  <c r="N36" i="11"/>
  <c r="K14" i="9" s="1"/>
  <c r="M77" i="11"/>
  <c r="M56" i="11"/>
  <c r="M35" i="11"/>
  <c r="L55" i="11"/>
  <c r="L34" i="11"/>
  <c r="K75" i="11"/>
  <c r="K54" i="11"/>
  <c r="K33" i="11"/>
  <c r="J74" i="11"/>
  <c r="I10" i="9" s="1"/>
  <c r="J32" i="11"/>
  <c r="J53" i="11"/>
  <c r="H10" i="9" s="1"/>
  <c r="H30" i="11"/>
  <c r="H51" i="11"/>
  <c r="N70" i="11"/>
  <c r="M6" i="9" s="1"/>
  <c r="N49" i="11"/>
  <c r="L6" i="9" s="1"/>
  <c r="N28" i="11"/>
  <c r="M69" i="11"/>
  <c r="M48" i="11"/>
  <c r="M27" i="11"/>
  <c r="L47" i="11"/>
  <c r="L68" i="11"/>
  <c r="L26" i="11"/>
  <c r="M61" i="11"/>
  <c r="M82" i="11"/>
  <c r="M40" i="11"/>
  <c r="K42" i="10"/>
  <c r="J63" i="10"/>
  <c r="G59" i="11"/>
  <c r="D16" i="9" s="1"/>
  <c r="G38" i="11"/>
  <c r="G51" i="11"/>
  <c r="D8" i="9" s="1"/>
  <c r="G30" i="11"/>
  <c r="J62" i="11"/>
  <c r="H19" i="9" s="1"/>
  <c r="J83" i="11"/>
  <c r="I19" i="9" s="1"/>
  <c r="J41" i="11"/>
  <c r="H81" i="11"/>
  <c r="H39" i="11"/>
  <c r="H60" i="11"/>
  <c r="N37" i="11"/>
  <c r="N79" i="11"/>
  <c r="M15" i="9" s="1"/>
  <c r="N58" i="11"/>
  <c r="L15" i="9" s="1"/>
  <c r="M78" i="11"/>
  <c r="M36" i="11"/>
  <c r="M57" i="11"/>
  <c r="L56" i="11"/>
  <c r="L77" i="11"/>
  <c r="L35" i="11"/>
  <c r="K55" i="11"/>
  <c r="K34" i="11"/>
  <c r="J54" i="11"/>
  <c r="H11" i="9" s="1"/>
  <c r="J75" i="11"/>
  <c r="I11" i="9" s="1"/>
  <c r="J33" i="11"/>
  <c r="H31" i="11"/>
  <c r="H52" i="11"/>
  <c r="N29" i="11"/>
  <c r="N71" i="11"/>
  <c r="M7" i="9" s="1"/>
  <c r="N50" i="11"/>
  <c r="L7" i="9" s="1"/>
  <c r="M49" i="11"/>
  <c r="M28" i="11"/>
  <c r="M70" i="11"/>
  <c r="L48" i="11"/>
  <c r="L69" i="11"/>
  <c r="L27" i="11"/>
  <c r="K47" i="11"/>
  <c r="K68" i="11"/>
  <c r="K26" i="11"/>
  <c r="N63" i="10"/>
  <c r="L42" i="10"/>
  <c r="G58" i="11"/>
  <c r="D15" i="9" s="1"/>
  <c r="G37" i="11"/>
  <c r="G50" i="11"/>
  <c r="D7" i="9" s="1"/>
  <c r="G29" i="11"/>
  <c r="H40" i="11"/>
  <c r="H82" i="11"/>
  <c r="H61" i="11"/>
  <c r="N38" i="11"/>
  <c r="N59" i="11"/>
  <c r="L16" i="9" s="1"/>
  <c r="N80" i="11"/>
  <c r="M16" i="9" s="1"/>
  <c r="M37" i="11"/>
  <c r="M58" i="11"/>
  <c r="M79" i="11"/>
  <c r="L36" i="11"/>
  <c r="L78" i="11"/>
  <c r="L57" i="11"/>
  <c r="K56" i="11"/>
  <c r="K35" i="11"/>
  <c r="K77" i="11"/>
  <c r="J55" i="11"/>
  <c r="H12" i="9" s="1"/>
  <c r="J34" i="11"/>
  <c r="H74" i="11"/>
  <c r="H32" i="11"/>
  <c r="H53" i="11"/>
  <c r="N30" i="11"/>
  <c r="N51" i="11"/>
  <c r="L8" i="9" s="1"/>
  <c r="N72" i="11"/>
  <c r="M8" i="9" s="1"/>
  <c r="M29" i="11"/>
  <c r="M50" i="11"/>
  <c r="M71" i="11"/>
  <c r="L28" i="11"/>
  <c r="L70" i="11"/>
  <c r="L49" i="11"/>
  <c r="K27" i="11"/>
  <c r="K48" i="11"/>
  <c r="K69" i="11"/>
  <c r="J47" i="11"/>
  <c r="H4" i="9" s="1"/>
  <c r="J68" i="11"/>
  <c r="I4" i="9" s="1"/>
  <c r="J26" i="11"/>
  <c r="M42" i="10"/>
  <c r="M43" i="11"/>
  <c r="L63" i="10"/>
  <c r="K84" i="10"/>
  <c r="G57" i="11"/>
  <c r="D14" i="9" s="1"/>
  <c r="G36" i="11"/>
  <c r="G49" i="11"/>
  <c r="D6" i="9" s="1"/>
  <c r="G28" i="11"/>
  <c r="H62" i="11"/>
  <c r="H41" i="11"/>
  <c r="H83" i="11"/>
  <c r="N60" i="11"/>
  <c r="N81" i="11"/>
  <c r="M17" i="9" s="1"/>
  <c r="N39" i="11"/>
  <c r="K17" i="9" s="1"/>
  <c r="M59" i="11"/>
  <c r="M80" i="11"/>
  <c r="M38" i="11"/>
  <c r="L37" i="11"/>
  <c r="L58" i="11"/>
  <c r="L79" i="11"/>
  <c r="K36" i="11"/>
  <c r="K78" i="11"/>
  <c r="K57" i="11"/>
  <c r="J35" i="11"/>
  <c r="G13" i="9" s="1"/>
  <c r="J77" i="11"/>
  <c r="I13" i="9" s="1"/>
  <c r="J56" i="11"/>
  <c r="H54" i="11"/>
  <c r="H33" i="11"/>
  <c r="N52" i="11"/>
  <c r="N73" i="11"/>
  <c r="M9" i="9" s="1"/>
  <c r="N31" i="11"/>
  <c r="K9" i="9" s="1"/>
  <c r="M51" i="11"/>
  <c r="M72" i="11"/>
  <c r="M30" i="11"/>
  <c r="L29" i="11"/>
  <c r="L50" i="11"/>
  <c r="L71" i="11"/>
  <c r="K28" i="11"/>
  <c r="K70" i="11"/>
  <c r="K49" i="11"/>
  <c r="J27" i="11"/>
  <c r="G5" i="9" s="1"/>
  <c r="J69" i="11"/>
  <c r="I5" i="9" s="1"/>
  <c r="J48" i="11"/>
  <c r="N42" i="10"/>
  <c r="M63" i="10"/>
  <c r="G56" i="11"/>
  <c r="D13" i="9" s="1"/>
  <c r="G35" i="11"/>
  <c r="G27" i="11"/>
  <c r="C5" i="9" s="1"/>
  <c r="G48" i="11"/>
  <c r="N61" i="11"/>
  <c r="N82" i="11"/>
  <c r="M18" i="9" s="1"/>
  <c r="N40" i="11"/>
  <c r="K18" i="9" s="1"/>
  <c r="M60" i="11"/>
  <c r="M81" i="11"/>
  <c r="M39" i="11"/>
  <c r="L59" i="11"/>
  <c r="L80" i="11"/>
  <c r="L38" i="11"/>
  <c r="K37" i="11"/>
  <c r="K58" i="11"/>
  <c r="K79" i="11"/>
  <c r="J36" i="11"/>
  <c r="J78" i="11"/>
  <c r="I14" i="9" s="1"/>
  <c r="J57" i="11"/>
  <c r="H14" i="9" s="1"/>
  <c r="H34" i="11"/>
  <c r="H55" i="11"/>
  <c r="N53" i="11"/>
  <c r="N74" i="11"/>
  <c r="M10" i="9" s="1"/>
  <c r="N32" i="11"/>
  <c r="K10" i="9" s="1"/>
  <c r="M52" i="11"/>
  <c r="M73" i="11"/>
  <c r="M31" i="11"/>
  <c r="L51" i="11"/>
  <c r="L72" i="11"/>
  <c r="L30" i="11"/>
  <c r="K29" i="11"/>
  <c r="K50" i="11"/>
  <c r="K71" i="11"/>
  <c r="J28" i="11"/>
  <c r="J70" i="11"/>
  <c r="I6" i="9" s="1"/>
  <c r="J49" i="11"/>
  <c r="H6" i="9" s="1"/>
  <c r="H26" i="11"/>
  <c r="H47" i="11"/>
  <c r="I82" i="11"/>
  <c r="I40" i="11"/>
  <c r="I61" i="11"/>
  <c r="I60" i="11"/>
  <c r="I81" i="11"/>
  <c r="I39" i="11"/>
  <c r="I38" i="11"/>
  <c r="I80" i="11"/>
  <c r="I59" i="11"/>
  <c r="I58" i="11"/>
  <c r="I79" i="11"/>
  <c r="I37" i="11"/>
  <c r="I36" i="11"/>
  <c r="I57" i="11"/>
  <c r="I78" i="11"/>
  <c r="I35" i="11"/>
  <c r="I56" i="11"/>
  <c r="I77" i="11"/>
  <c r="I55" i="11"/>
  <c r="I34" i="11"/>
  <c r="I76" i="11"/>
  <c r="I75" i="11"/>
  <c r="I54" i="11"/>
  <c r="I33" i="11"/>
  <c r="I53" i="11"/>
  <c r="I74" i="11"/>
  <c r="I32" i="11"/>
  <c r="I52" i="11"/>
  <c r="I73" i="11"/>
  <c r="I31" i="11"/>
  <c r="I30" i="11"/>
  <c r="I72" i="11"/>
  <c r="I51" i="11"/>
  <c r="I71" i="11"/>
  <c r="I50" i="11"/>
  <c r="I29" i="11"/>
  <c r="I49" i="11"/>
  <c r="I28" i="11"/>
  <c r="I70" i="11"/>
  <c r="I27" i="11"/>
  <c r="I69" i="11"/>
  <c r="I48" i="11"/>
  <c r="I42" i="10"/>
  <c r="I45" i="10" s="1"/>
  <c r="I47" i="11"/>
  <c r="I26" i="11"/>
  <c r="I68" i="11"/>
  <c r="I62" i="11"/>
  <c r="I41" i="11"/>
  <c r="I83" i="11"/>
  <c r="I63" i="10"/>
  <c r="I66" i="10" s="1"/>
  <c r="H84" i="10"/>
  <c r="J23" i="10"/>
  <c r="J44" i="11" s="1"/>
  <c r="J22" i="10"/>
  <c r="J85" i="11" s="1"/>
  <c r="H22" i="10"/>
  <c r="H43" i="11" s="1"/>
  <c r="I23" i="10"/>
  <c r="I44" i="11" s="1"/>
  <c r="I22" i="10"/>
  <c r="I43" i="11" s="1"/>
  <c r="H23" i="10"/>
  <c r="H44" i="11" s="1"/>
  <c r="G87" i="10"/>
  <c r="G22" i="10"/>
  <c r="G64" i="11" s="1"/>
  <c r="L22" i="10"/>
  <c r="L64" i="11" s="1"/>
  <c r="L23" i="10"/>
  <c r="M23" i="10"/>
  <c r="M21" i="10" s="1"/>
  <c r="M84" i="11" s="1"/>
  <c r="N23" i="10"/>
  <c r="N65" i="11" s="1"/>
  <c r="N22" i="10"/>
  <c r="N64" i="11" s="1"/>
  <c r="K22" i="10"/>
  <c r="K64" i="11" s="1"/>
  <c r="K23" i="10"/>
  <c r="K86" i="11" s="1"/>
  <c r="G23" i="10"/>
  <c r="M64" i="11" l="1"/>
  <c r="H7" i="11"/>
  <c r="L13" i="11"/>
  <c r="K18" i="11"/>
  <c r="L10" i="11"/>
  <c r="K13" i="11"/>
  <c r="L15" i="11"/>
  <c r="K5" i="11"/>
  <c r="M15" i="11"/>
  <c r="K10" i="11"/>
  <c r="L5" i="11"/>
  <c r="H16" i="11"/>
  <c r="K17" i="11"/>
  <c r="G21" i="10"/>
  <c r="G24" i="10" s="1"/>
  <c r="G87" i="11" s="1"/>
  <c r="K12" i="11"/>
  <c r="K8" i="11"/>
  <c r="L85" i="11"/>
  <c r="M8" i="11"/>
  <c r="K44" i="11"/>
  <c r="G43" i="11"/>
  <c r="G22" i="11" s="1"/>
  <c r="L8" i="11"/>
  <c r="H6" i="11"/>
  <c r="M20" i="11"/>
  <c r="H13" i="11"/>
  <c r="L6" i="11"/>
  <c r="L14" i="11"/>
  <c r="J43" i="11"/>
  <c r="L21" i="10"/>
  <c r="L84" i="11" s="1"/>
  <c r="M10" i="11"/>
  <c r="M9" i="11"/>
  <c r="K65" i="11"/>
  <c r="H17" i="11"/>
  <c r="K11" i="11"/>
  <c r="K7" i="9"/>
  <c r="V7" i="9" s="1"/>
  <c r="N8" i="11"/>
  <c r="K15" i="9"/>
  <c r="V15" i="9" s="1"/>
  <c r="N16" i="11"/>
  <c r="H86" i="11"/>
  <c r="M44" i="11"/>
  <c r="G12" i="9"/>
  <c r="U12" i="9" s="1"/>
  <c r="J13" i="11"/>
  <c r="H19" i="11"/>
  <c r="L43" i="11"/>
  <c r="C16" i="9"/>
  <c r="T16" i="9" s="1"/>
  <c r="G17" i="11"/>
  <c r="K43" i="11"/>
  <c r="H9" i="11"/>
  <c r="C9" i="9"/>
  <c r="T9" i="9" s="1"/>
  <c r="G10" i="11"/>
  <c r="J45" i="10"/>
  <c r="H8" i="11"/>
  <c r="H65" i="11"/>
  <c r="G45" i="10"/>
  <c r="N85" i="11"/>
  <c r="C12" i="9"/>
  <c r="T12" i="9" s="1"/>
  <c r="G13" i="11"/>
  <c r="M66" i="10"/>
  <c r="M63" i="11"/>
  <c r="N20" i="11"/>
  <c r="K19" i="9"/>
  <c r="V19" i="9" s="1"/>
  <c r="C19" i="9"/>
  <c r="T19" i="9" s="1"/>
  <c r="G20" i="11"/>
  <c r="N44" i="11"/>
  <c r="C14" i="9"/>
  <c r="T14" i="9" s="1"/>
  <c r="G15" i="11"/>
  <c r="I8" i="11"/>
  <c r="G6" i="9"/>
  <c r="U6" i="9" s="1"/>
  <c r="J7" i="11"/>
  <c r="M18" i="11"/>
  <c r="C13" i="9"/>
  <c r="T13" i="9" s="1"/>
  <c r="G14" i="11"/>
  <c r="N43" i="11"/>
  <c r="N10" i="11"/>
  <c r="L9" i="9"/>
  <c r="V9" i="9" s="1"/>
  <c r="K15" i="11"/>
  <c r="M22" i="11"/>
  <c r="C7" i="9"/>
  <c r="T7" i="9" s="1"/>
  <c r="G8" i="11"/>
  <c r="L45" i="10"/>
  <c r="L42" i="11"/>
  <c r="H10" i="11"/>
  <c r="H18" i="11"/>
  <c r="K45" i="10"/>
  <c r="C17" i="9"/>
  <c r="T17" i="9" s="1"/>
  <c r="G18" i="11"/>
  <c r="H64" i="11"/>
  <c r="N12" i="11"/>
  <c r="K11" i="9"/>
  <c r="V11" i="9" s="1"/>
  <c r="M5" i="11"/>
  <c r="J10" i="11"/>
  <c r="H9" i="9"/>
  <c r="U9" i="9" s="1"/>
  <c r="L12" i="11"/>
  <c r="J9" i="11"/>
  <c r="H8" i="9"/>
  <c r="U8" i="9" s="1"/>
  <c r="J17" i="11"/>
  <c r="H16" i="9"/>
  <c r="U16" i="9" s="1"/>
  <c r="G6" i="11"/>
  <c r="D5" i="9"/>
  <c r="T5" i="9" s="1"/>
  <c r="H87" i="10"/>
  <c r="G14" i="9"/>
  <c r="U14" i="9" s="1"/>
  <c r="J15" i="11"/>
  <c r="N45" i="10"/>
  <c r="N18" i="11"/>
  <c r="L17" i="9"/>
  <c r="V17" i="9" s="1"/>
  <c r="M86" i="11"/>
  <c r="M45" i="10"/>
  <c r="M42" i="11"/>
  <c r="M16" i="11"/>
  <c r="G11" i="9"/>
  <c r="U11" i="9" s="1"/>
  <c r="J12" i="11"/>
  <c r="M19" i="11"/>
  <c r="G10" i="9"/>
  <c r="U10" i="9" s="1"/>
  <c r="J11" i="11"/>
  <c r="G18" i="9"/>
  <c r="U18" i="9" s="1"/>
  <c r="J19" i="11"/>
  <c r="H66" i="10"/>
  <c r="L18" i="11"/>
  <c r="M13" i="11"/>
  <c r="J18" i="11"/>
  <c r="H17" i="9"/>
  <c r="U17" i="9" s="1"/>
  <c r="L20" i="11"/>
  <c r="M12" i="11"/>
  <c r="L66" i="10"/>
  <c r="L63" i="11"/>
  <c r="N86" i="11"/>
  <c r="J6" i="11"/>
  <c r="H5" i="9"/>
  <c r="U5" i="9" s="1"/>
  <c r="H12" i="11"/>
  <c r="L16" i="11"/>
  <c r="K85" i="11"/>
  <c r="K6" i="11"/>
  <c r="K14" i="11"/>
  <c r="C15" i="9"/>
  <c r="T15" i="9" s="1"/>
  <c r="G16" i="11"/>
  <c r="N66" i="10"/>
  <c r="M7" i="11"/>
  <c r="G19" i="9"/>
  <c r="U19" i="9" s="1"/>
  <c r="J20" i="11"/>
  <c r="H85" i="11"/>
  <c r="M6" i="11"/>
  <c r="M14" i="11"/>
  <c r="J86" i="11"/>
  <c r="G11" i="11"/>
  <c r="D10" i="9"/>
  <c r="T10" i="9" s="1"/>
  <c r="K9" i="11"/>
  <c r="N5" i="11"/>
  <c r="K4" i="9"/>
  <c r="V4" i="9" s="1"/>
  <c r="G65" i="11"/>
  <c r="H14" i="11"/>
  <c r="J14" i="11"/>
  <c r="H13" i="9"/>
  <c r="U13" i="9" s="1"/>
  <c r="K87" i="10"/>
  <c r="L44" i="11"/>
  <c r="K8" i="9"/>
  <c r="V8" i="9" s="1"/>
  <c r="N9" i="11"/>
  <c r="J65" i="11"/>
  <c r="K6" i="9"/>
  <c r="V6" i="9" s="1"/>
  <c r="N7" i="11"/>
  <c r="J87" i="10"/>
  <c r="G7" i="9"/>
  <c r="U7" i="9" s="1"/>
  <c r="J8" i="11"/>
  <c r="C11" i="9"/>
  <c r="T11" i="9" s="1"/>
  <c r="G12" i="11"/>
  <c r="G15" i="9"/>
  <c r="U15" i="9" s="1"/>
  <c r="J16" i="11"/>
  <c r="L9" i="11"/>
  <c r="N11" i="11"/>
  <c r="L10" i="9"/>
  <c r="V10" i="9" s="1"/>
  <c r="K16" i="11"/>
  <c r="M65" i="11"/>
  <c r="M17" i="11"/>
  <c r="H20" i="11"/>
  <c r="L65" i="11"/>
  <c r="K16" i="9"/>
  <c r="V16" i="9" s="1"/>
  <c r="N17" i="11"/>
  <c r="L86" i="11"/>
  <c r="J64" i="11"/>
  <c r="G44" i="11"/>
  <c r="N15" i="11"/>
  <c r="L14" i="9"/>
  <c r="V14" i="9" s="1"/>
  <c r="K20" i="11"/>
  <c r="N87" i="10"/>
  <c r="N6" i="11"/>
  <c r="L5" i="9"/>
  <c r="V5" i="9" s="1"/>
  <c r="N14" i="11"/>
  <c r="K13" i="9"/>
  <c r="V13" i="9" s="1"/>
  <c r="C4" i="9"/>
  <c r="T4" i="9" s="1"/>
  <c r="G5" i="11"/>
  <c r="N13" i="11"/>
  <c r="K12" i="9"/>
  <c r="V12" i="9" s="1"/>
  <c r="G66" i="10"/>
  <c r="H5" i="11"/>
  <c r="L17" i="11"/>
  <c r="N19" i="11"/>
  <c r="L18" i="9"/>
  <c r="V18" i="9" s="1"/>
  <c r="K7" i="11"/>
  <c r="C6" i="9"/>
  <c r="T6" i="9" s="1"/>
  <c r="G7" i="11"/>
  <c r="G4" i="9"/>
  <c r="U4" i="9" s="1"/>
  <c r="J5" i="11"/>
  <c r="L7" i="11"/>
  <c r="H11" i="11"/>
  <c r="C8" i="9"/>
  <c r="T8" i="9" s="1"/>
  <c r="G9" i="11"/>
  <c r="J66" i="10"/>
  <c r="K19" i="11"/>
  <c r="C18" i="9"/>
  <c r="T18" i="9" s="1"/>
  <c r="G19" i="11"/>
  <c r="M11" i="11"/>
  <c r="L11" i="11"/>
  <c r="H15" i="11"/>
  <c r="L19" i="11"/>
  <c r="I16" i="11"/>
  <c r="I12" i="11"/>
  <c r="I11" i="11"/>
  <c r="I20" i="11"/>
  <c r="I5" i="11"/>
  <c r="I7" i="11"/>
  <c r="I10" i="11"/>
  <c r="I15" i="11"/>
  <c r="I13" i="11"/>
  <c r="I19" i="11"/>
  <c r="I9" i="11"/>
  <c r="I18" i="11"/>
  <c r="I17" i="11"/>
  <c r="I14" i="11"/>
  <c r="I85" i="11"/>
  <c r="I64" i="11"/>
  <c r="I6" i="11"/>
  <c r="I86" i="11"/>
  <c r="I65" i="11"/>
  <c r="I21" i="10"/>
  <c r="H21" i="10"/>
  <c r="H84" i="11" s="1"/>
  <c r="J21" i="10"/>
  <c r="J24" i="10" s="1"/>
  <c r="K21" i="10"/>
  <c r="K63" i="11" s="1"/>
  <c r="N21" i="10"/>
  <c r="N24" i="10" s="1"/>
  <c r="M24" i="10"/>
  <c r="M87" i="11" s="1"/>
  <c r="L24" i="10"/>
  <c r="L87" i="11" s="1"/>
  <c r="J22" i="11" l="1"/>
  <c r="K23" i="11"/>
  <c r="M21" i="11"/>
  <c r="G45" i="11"/>
  <c r="H23" i="11"/>
  <c r="G63" i="11"/>
  <c r="G42" i="11"/>
  <c r="G66" i="11"/>
  <c r="G24" i="11" s="1"/>
  <c r="J23" i="11"/>
  <c r="J63" i="11"/>
  <c r="J66" i="11"/>
  <c r="J84" i="11"/>
  <c r="L22" i="11"/>
  <c r="J87" i="11"/>
  <c r="L45" i="11"/>
  <c r="H22" i="11"/>
  <c r="L23" i="11"/>
  <c r="G23" i="11"/>
  <c r="M66" i="11"/>
  <c r="N22" i="11"/>
  <c r="J42" i="11"/>
  <c r="N23" i="11"/>
  <c r="M45" i="11"/>
  <c r="J45" i="11"/>
  <c r="K84" i="11"/>
  <c r="H24" i="10"/>
  <c r="H45" i="11" s="1"/>
  <c r="H42" i="11"/>
  <c r="K42" i="11"/>
  <c r="K24" i="10"/>
  <c r="K66" i="11" s="1"/>
  <c r="N63" i="11"/>
  <c r="L66" i="11"/>
  <c r="L24" i="11" s="1"/>
  <c r="M23" i="11"/>
  <c r="N66" i="11"/>
  <c r="N42" i="11"/>
  <c r="K22" i="11"/>
  <c r="N84" i="11"/>
  <c r="N87" i="11"/>
  <c r="H63" i="11"/>
  <c r="N45" i="11"/>
  <c r="L21" i="11"/>
  <c r="I23" i="11"/>
  <c r="I22" i="11"/>
  <c r="I24" i="10"/>
  <c r="I45" i="11" s="1"/>
  <c r="I84" i="11"/>
  <c r="I63" i="11"/>
  <c r="I42" i="11"/>
  <c r="G21" i="11" l="1"/>
  <c r="J24" i="11"/>
  <c r="J21" i="11"/>
  <c r="K21" i="11"/>
  <c r="M24" i="11"/>
  <c r="K45" i="11"/>
  <c r="K87" i="11"/>
  <c r="N21" i="11"/>
  <c r="N24" i="11"/>
  <c r="H87" i="11"/>
  <c r="H21" i="11"/>
  <c r="H66" i="11"/>
  <c r="I21" i="11"/>
  <c r="I66" i="11"/>
  <c r="I87" i="11"/>
  <c r="H24" i="11" l="1"/>
  <c r="K24" i="11"/>
  <c r="I24" i="11"/>
</calcChain>
</file>

<file path=xl/sharedStrings.xml><?xml version="1.0" encoding="utf-8"?>
<sst xmlns="http://schemas.openxmlformats.org/spreadsheetml/2006/main" count="311" uniqueCount="40">
  <si>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</si>
  <si>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</si>
  <si>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</si>
  <si>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</si>
  <si>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</si>
  <si>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</si>
  <si>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</si>
  <si>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</si>
  <si>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</si>
  <si>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</si>
  <si>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</si>
  <si>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</si>
  <si>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</si>
  <si>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</si>
  <si>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</si>
  <si>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</si>
  <si>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</si>
  <si>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</si>
  <si>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</si>
  <si>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</si>
  <si>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</si>
  <si>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Ålands statistik- och utredningsbyrå</t>
  </si>
  <si>
    <t>Totalt</t>
  </si>
  <si>
    <t>Svenska</t>
  </si>
  <si>
    <t>Finska</t>
  </si>
  <si>
    <t>Övriga</t>
  </si>
  <si>
    <t>-</t>
  </si>
  <si>
    <t>Källa: ÅSUB Befolkning, Myndigheten för digitalisering och befolkningsdata</t>
  </si>
  <si>
    <t>Övriga språk</t>
  </si>
  <si>
    <t>Befolkning efter kommun och språk 1990, andel i procent</t>
  </si>
  <si>
    <t>Befolkning efter kommun och språk 1960, andel i procent</t>
  </si>
  <si>
    <t>Förändring från 2000-2023</t>
  </si>
  <si>
    <t>Procentandelar och diagram finns på följande blad</t>
  </si>
  <si>
    <t>Befolkning efter kommun och språk 2024, andel i procent</t>
  </si>
  <si>
    <t>Förändring av antalet svenskspråkiga efter kommun 2000-2024</t>
  </si>
  <si>
    <t>Förändring av antalet finskspråkiga efter kommun 2000-2024</t>
  </si>
  <si>
    <t>Förändring av antalet invånare med andra språk efter kommun 2000-2024</t>
  </si>
  <si>
    <t>Senast uppdaterad 12.5.2025</t>
  </si>
  <si>
    <t>Befolkning efter kommun och språk 1940-2024, antal personer</t>
  </si>
  <si>
    <t>Befolkning efter kommun och språk 1910-2024, andel i procent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</si>
</sst>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3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4" fillId="0" borderId="0" xfId="0" applyNumberFormat="1" applyFont="1" applyAlignment="1" applyProtection="1">
      <alignment horizontal="left"/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3" fontId="4" fillId="0" borderId="0" xfId="0" quotePrefix="1" applyNumberFormat="1" applyFont="1" applyAlignment="1" applyProtection="1">
      <alignment horizontal="left"/>
      <protection locked="0"/>
    </xf>
    <xf numFmtId="3" fontId="5" fillId="0" borderId="0" xfId="0" applyNumberFormat="1" applyFont="1" applyAlignment="1" applyProtection="1">
      <alignment horizontal="left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164" fontId="1" fillId="0" borderId="0" xfId="0" applyNumberFormat="1" applyFont="1"/>
    <xf numFmtId="3" fontId="5" fillId="0" borderId="1" xfId="0" applyNumberFormat="1" applyFont="1" applyBorder="1" applyAlignment="1" applyProtection="1">
      <alignment horizontal="left"/>
      <protection locked="0"/>
    </xf>
    <xf numFmtId="0" fontId="6" fillId="0" borderId="0" xfId="0" applyFont="1"/>
    <xf numFmtId="0" fontId="1" fillId="2" borderId="0" xfId="0" applyFont="1" applyFill="1"/>
    <xf numFmtId="0" fontId="1" fillId="0" borderId="3" xfId="0" applyFont="1" applyBorder="1"/>
    <xf numFmtId="3" fontId="5" fillId="0" borderId="1" xfId="0" applyNumberFormat="1" applyFont="1" applyBorder="1" applyAlignment="1" applyProtection="1">
      <alignment horizontal="right"/>
      <protection locked="0"/>
    </xf>
    <xf numFmtId="3" fontId="1" fillId="0" borderId="0" xfId="0" quotePrefix="1" applyNumberFormat="1" applyFont="1" applyAlignment="1">
      <alignment horizontal="right"/>
    </xf>
    <xf numFmtId="165" fontId="1" fillId="0" borderId="0" xfId="0" applyNumberFormat="1" applyFont="1"/>
    <xf numFmtId="165" fontId="3" fillId="0" borderId="0" xfId="0" applyNumberFormat="1" applyFont="1"/>
    <xf numFmtId="165" fontId="1" fillId="0" borderId="0" xfId="0" quotePrefix="1" applyNumberFormat="1" applyFont="1" applyAlignment="1">
      <alignment horizontal="right"/>
    </xf>
    <xf numFmtId="165" fontId="3" fillId="0" borderId="1" xfId="0" quotePrefix="1" applyNumberFormat="1" applyFont="1" applyBorder="1" applyAlignment="1">
      <alignment horizontal="right"/>
    </xf>
    <xf numFmtId="0" fontId="7" fillId="0" borderId="0" xfId="0" applyFont="1"/>
    <xf numFmtId="164" fontId="1" fillId="0" borderId="0" xfId="0" applyNumberFormat="1" applyFont="1" applyAlignment="1">
      <alignment horizontal="right"/>
    </xf>
    <xf numFmtId="0" fontId="8" fillId="0" borderId="0" xfId="0" applyFont="1"/>
    <xf numFmtId="3" fontId="3" fillId="0" borderId="0" xfId="0" applyNumberFormat="1" applyFont="1"/>
    <xf numFmtId="3" fontId="6" fillId="0" borderId="0" xfId="0" applyNumberFormat="1" applyFont="1"/>
    <xf numFmtId="3" fontId="3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0" borderId="1" xfId="0" applyNumberFormat="1" applyFont="1" applyBorder="1"/>
    <xf numFmtId="3" fontId="1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52919110169234"/>
          <c:y val="8.4235036110612255E-2"/>
          <c:w val="0.73877848602258056"/>
          <c:h val="0.77031089688115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Diaunderlag!$K$3</c:f>
              <c:strCache>
                <c:ptCount val="1"/>
                <c:pt idx="0">
                  <c:v>Svenska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Diaunderlag!$K$4:$K$19</c:f>
              <c:numCache>
                <c:formatCode>0.0</c:formatCode>
                <c:ptCount val="16"/>
                <c:pt idx="0">
                  <c:v>69.495412844036693</c:v>
                </c:pt>
                <c:pt idx="1">
                  <c:v>86.836518046709131</c:v>
                </c:pt>
                <c:pt idx="2">
                  <c:v>90.076628352490417</c:v>
                </c:pt>
                <c:pt idx="3">
                  <c:v>82.318271119842834</c:v>
                </c:pt>
                <c:pt idx="4">
                  <c:v>83.497053045186647</c:v>
                </c:pt>
                <c:pt idx="5">
                  <c:v>89.854191980558923</c:v>
                </c:pt>
                <c:pt idx="6">
                  <c:v>87.484641039143412</c:v>
                </c:pt>
                <c:pt idx="7">
                  <c:v>84.827586206896555</c:v>
                </c:pt>
                <c:pt idx="8">
                  <c:v>87.1111111111111</c:v>
                </c:pt>
                <c:pt idx="9">
                  <c:v>91.255289139633291</c:v>
                </c:pt>
                <c:pt idx="10">
                  <c:v>84.699453551912569</c:v>
                </c:pt>
                <c:pt idx="11">
                  <c:v>90.508096035734226</c:v>
                </c:pt>
                <c:pt idx="12">
                  <c:v>93.043478260869563</c:v>
                </c:pt>
                <c:pt idx="13">
                  <c:v>88.040201005025125</c:v>
                </c:pt>
                <c:pt idx="14">
                  <c:v>83.439490445859875</c:v>
                </c:pt>
                <c:pt idx="15">
                  <c:v>81.501862512698949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7-4BB7-85FB-DF3750832DA5}"/>
            </c:ext>
          </c:extLst>
        </c:ser>
        <c:ser>
          <c:idx val="1"/>
          <c:order val="1"/>
          <c:tx>
            <c:strRef>
              <c:f>Diaunderlag!$L$3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Diaunderlag!$L$4:$L$19</c:f>
              <c:numCache>
                <c:formatCode>0.0</c:formatCode>
                <c:ptCount val="16"/>
                <c:pt idx="0">
                  <c:v>19.954128440366972</c:v>
                </c:pt>
                <c:pt idx="1">
                  <c:v>4.7770700636942678</c:v>
                </c:pt>
                <c:pt idx="2">
                  <c:v>2.4521072796934869</c:v>
                </c:pt>
                <c:pt idx="3">
                  <c:v>3.1434184675834969</c:v>
                </c:pt>
                <c:pt idx="4">
                  <c:v>4.5186640471512778</c:v>
                </c:pt>
                <c:pt idx="5">
                  <c:v>3.2806804374240586</c:v>
                </c:pt>
                <c:pt idx="6">
                  <c:v>4.5638055116728102</c:v>
                </c:pt>
                <c:pt idx="7">
                  <c:v>7.2413793103448283</c:v>
                </c:pt>
                <c:pt idx="8">
                  <c:v>9.3333333333333339</c:v>
                </c:pt>
                <c:pt idx="9">
                  <c:v>3.3850493653032441</c:v>
                </c:pt>
                <c:pt idx="10">
                  <c:v>6.8306010928961758</c:v>
                </c:pt>
                <c:pt idx="11">
                  <c:v>3.9084310441094359</c:v>
                </c:pt>
                <c:pt idx="12">
                  <c:v>5.2173913043478262</c:v>
                </c:pt>
                <c:pt idx="13">
                  <c:v>4.4221105527638196</c:v>
                </c:pt>
                <c:pt idx="14">
                  <c:v>4.0339702760084926</c:v>
                </c:pt>
                <c:pt idx="15">
                  <c:v>4.8425330172705721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57-4BB7-85FB-DF3750832DA5}"/>
            </c:ext>
          </c:extLst>
        </c:ser>
        <c:ser>
          <c:idx val="2"/>
          <c:order val="2"/>
          <c:tx>
            <c:strRef>
              <c:f>Diaunderlag!$M$3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accent3"/>
            </a:solidFill>
            <a:ln w="0">
              <a:noFill/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Diaunderlag!$M$4:$M$19</c:f>
              <c:numCache>
                <c:formatCode>0.0</c:formatCode>
                <c:ptCount val="16"/>
                <c:pt idx="0">
                  <c:v>10.550458715596331</c:v>
                </c:pt>
                <c:pt idx="1">
                  <c:v>8.3864118895966033</c:v>
                </c:pt>
                <c:pt idx="2">
                  <c:v>7.4712643678160928</c:v>
                </c:pt>
                <c:pt idx="3">
                  <c:v>14.538310412573674</c:v>
                </c:pt>
                <c:pt idx="4">
                  <c:v>11.984282907662083</c:v>
                </c:pt>
                <c:pt idx="5">
                  <c:v>6.8651275820170108</c:v>
                </c:pt>
                <c:pt idx="6">
                  <c:v>7.9515534491837805</c:v>
                </c:pt>
                <c:pt idx="7">
                  <c:v>7.931034482758621</c:v>
                </c:pt>
                <c:pt idx="8">
                  <c:v>3.5555555555555554</c:v>
                </c:pt>
                <c:pt idx="9">
                  <c:v>5.3596614950634693</c:v>
                </c:pt>
                <c:pt idx="10">
                  <c:v>8.4699453551912569</c:v>
                </c:pt>
                <c:pt idx="11">
                  <c:v>5.5834729201563373</c:v>
                </c:pt>
                <c:pt idx="12">
                  <c:v>1.7391304347826086</c:v>
                </c:pt>
                <c:pt idx="13">
                  <c:v>7.5376884422110546</c:v>
                </c:pt>
                <c:pt idx="14">
                  <c:v>12.526539278131635</c:v>
                </c:pt>
                <c:pt idx="15">
                  <c:v>13.655604470030477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57-4BB7-85FB-DF3750832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noMultiLvlLbl val="0"/>
      </c:catAx>
      <c:valAx>
        <c:axId val="79472512"/>
        <c:scaling>
          <c:orientation val="minMax"/>
          <c:max val="100"/>
          <c:min val="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0833840214417645"/>
          <c:y val="0.92628210375269493"/>
          <c:w val="0.33985664784941327"/>
          <c:h val="4.1350462566335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52919110169234"/>
          <c:y val="8.4235036110612255E-2"/>
          <c:w val="0.75795134479157855"/>
          <c:h val="0.77031089688115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Diaunderlag!$G$3</c:f>
              <c:strCache>
                <c:ptCount val="1"/>
                <c:pt idx="0">
                  <c:v>Svenska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Diaunderlag!$G$4:$G$19</c:f>
              <c:numCache>
                <c:formatCode>0.0</c:formatCode>
                <c:ptCount val="16"/>
                <c:pt idx="0">
                  <c:v>94.328922495274099</c:v>
                </c:pt>
                <c:pt idx="1">
                  <c:v>95.684340320591872</c:v>
                </c:pt>
                <c:pt idx="2">
                  <c:v>96.010879419764279</c:v>
                </c:pt>
                <c:pt idx="3">
                  <c:v>95.544554455445535</c:v>
                </c:pt>
                <c:pt idx="4">
                  <c:v>94.560669456066947</c:v>
                </c:pt>
                <c:pt idx="5">
                  <c:v>96.512570965125704</c:v>
                </c:pt>
                <c:pt idx="6">
                  <c:v>94.611570247933884</c:v>
                </c:pt>
                <c:pt idx="7">
                  <c:v>95.053763440860223</c:v>
                </c:pt>
                <c:pt idx="8">
                  <c:v>96.959459459459467</c:v>
                </c:pt>
                <c:pt idx="9">
                  <c:v>95.193065405831362</c:v>
                </c:pt>
                <c:pt idx="10">
                  <c:v>95.652173913043484</c:v>
                </c:pt>
                <c:pt idx="11">
                  <c:v>96.328029375764984</c:v>
                </c:pt>
                <c:pt idx="12">
                  <c:v>94.73684210526315</c:v>
                </c:pt>
                <c:pt idx="13">
                  <c:v>96.202531645569621</c:v>
                </c:pt>
                <c:pt idx="14">
                  <c:v>96.373056994818654</c:v>
                </c:pt>
                <c:pt idx="15">
                  <c:v>92.935788755724445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0-4147-9C43-DB00683822F2}"/>
            </c:ext>
          </c:extLst>
        </c:ser>
        <c:ser>
          <c:idx val="1"/>
          <c:order val="1"/>
          <c:tx>
            <c:strRef>
              <c:f>Diaunderlag!$H$3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Diaunderlag!$H$4:$H$19</c:f>
              <c:numCache>
                <c:formatCode>0.0</c:formatCode>
                <c:ptCount val="16"/>
                <c:pt idx="0">
                  <c:v>5.103969754253308</c:v>
                </c:pt>
                <c:pt idx="1">
                  <c:v>3.6991368680641186</c:v>
                </c:pt>
                <c:pt idx="2">
                  <c:v>3.4904805077062555</c:v>
                </c:pt>
                <c:pt idx="3">
                  <c:v>3.4653465346534658</c:v>
                </c:pt>
                <c:pt idx="4">
                  <c:v>5.02092050209205</c:v>
                </c:pt>
                <c:pt idx="5">
                  <c:v>3.3252230332522301</c:v>
                </c:pt>
                <c:pt idx="6">
                  <c:v>4.7272727272727275</c:v>
                </c:pt>
                <c:pt idx="7">
                  <c:v>3.225806451612903</c:v>
                </c:pt>
                <c:pt idx="8">
                  <c:v>3.0405405405405408</c:v>
                </c:pt>
                <c:pt idx="9">
                  <c:v>3.7037037037037033</c:v>
                </c:pt>
                <c:pt idx="10">
                  <c:v>3.4161490683229814</c:v>
                </c:pt>
                <c:pt idx="11">
                  <c:v>3.4271725826193387</c:v>
                </c:pt>
                <c:pt idx="12">
                  <c:v>5.2631578947368416</c:v>
                </c:pt>
                <c:pt idx="13">
                  <c:v>3.1645569620253164</c:v>
                </c:pt>
                <c:pt idx="14">
                  <c:v>2.3316062176165802</c:v>
                </c:pt>
                <c:pt idx="15">
                  <c:v>5.6611127350677197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0-4147-9C43-DB00683822F2}"/>
            </c:ext>
          </c:extLst>
        </c:ser>
        <c:ser>
          <c:idx val="2"/>
          <c:order val="2"/>
          <c:tx>
            <c:strRef>
              <c:f>Diaunderlag!$I$3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accent3"/>
            </a:solidFill>
            <a:ln w="0">
              <a:noFill/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Diaunderlag!$I$4:$I$19</c:f>
              <c:numCache>
                <c:formatCode>0.0</c:formatCode>
                <c:ptCount val="16"/>
                <c:pt idx="0">
                  <c:v>0.56710775047258988</c:v>
                </c:pt>
                <c:pt idx="1">
                  <c:v>0.61652281134401976</c:v>
                </c:pt>
                <c:pt idx="2">
                  <c:v>0.49864007252946507</c:v>
                </c:pt>
                <c:pt idx="3">
                  <c:v>0.99009900990099009</c:v>
                </c:pt>
                <c:pt idx="4">
                  <c:v>0.41841004184100417</c:v>
                </c:pt>
                <c:pt idx="5">
                  <c:v>0.16220600162206003</c:v>
                </c:pt>
                <c:pt idx="6">
                  <c:v>0.66115702479338845</c:v>
                </c:pt>
                <c:pt idx="7">
                  <c:v>1.7204301075268817</c:v>
                </c:pt>
                <c:pt idx="8">
                  <c:v>0</c:v>
                </c:pt>
                <c:pt idx="9">
                  <c:v>1.1032308904649331</c:v>
                </c:pt>
                <c:pt idx="10">
                  <c:v>0.93167701863354035</c:v>
                </c:pt>
                <c:pt idx="11">
                  <c:v>0.24479804161566704</c:v>
                </c:pt>
                <c:pt idx="12">
                  <c:v>0</c:v>
                </c:pt>
                <c:pt idx="13">
                  <c:v>0.63291139240506333</c:v>
                </c:pt>
                <c:pt idx="14">
                  <c:v>1.2953367875647668</c:v>
                </c:pt>
                <c:pt idx="15">
                  <c:v>1.4030985092078339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B0-4147-9C43-DB0068382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noMultiLvlLbl val="0"/>
      </c:catAx>
      <c:valAx>
        <c:axId val="79472512"/>
        <c:scaling>
          <c:orientation val="minMax"/>
          <c:max val="100"/>
          <c:min val="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1339884438366834"/>
          <c:y val="0.91699046777340676"/>
          <c:w val="0.45499132322690566"/>
          <c:h val="4.1350462566335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52919110169234"/>
          <c:y val="8.4235036110612255E-2"/>
          <c:w val="0.77065394994639758"/>
          <c:h val="0.77031089688115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Diaunderlag!$C$3</c:f>
              <c:strCache>
                <c:ptCount val="1"/>
                <c:pt idx="0">
                  <c:v>Svenska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Diaunderlag!$C$4:$C$19</c:f>
              <c:numCache>
                <c:formatCode>0.0</c:formatCode>
                <c:ptCount val="16"/>
                <c:pt idx="0">
                  <c:v>98.825065274151441</c:v>
                </c:pt>
                <c:pt idx="1">
                  <c:v>98.3451536643026</c:v>
                </c:pt>
                <c:pt idx="2">
                  <c:v>98.167684619655745</c:v>
                </c:pt>
                <c:pt idx="3">
                  <c:v>97.455968688845402</c:v>
                </c:pt>
                <c:pt idx="4">
                  <c:v>98.316498316498311</c:v>
                </c:pt>
                <c:pt idx="5">
                  <c:v>98.003327787021632</c:v>
                </c:pt>
                <c:pt idx="6">
                  <c:v>96.914516944865952</c:v>
                </c:pt>
                <c:pt idx="7">
                  <c:v>99.52</c:v>
                </c:pt>
                <c:pt idx="8">
                  <c:v>99.286987522281649</c:v>
                </c:pt>
                <c:pt idx="9">
                  <c:v>97.626752966558797</c:v>
                </c:pt>
                <c:pt idx="10">
                  <c:v>99.164345403899716</c:v>
                </c:pt>
                <c:pt idx="11">
                  <c:v>96.799516908212553</c:v>
                </c:pt>
                <c:pt idx="12">
                  <c:v>95.752895752895753</c:v>
                </c:pt>
                <c:pt idx="13">
                  <c:v>95.308427454387484</c:v>
                </c:pt>
                <c:pt idx="14">
                  <c:v>98.181818181818187</c:v>
                </c:pt>
                <c:pt idx="15">
                  <c:v>94.210919970082273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2-485E-8E76-A924E4D854AB}"/>
            </c:ext>
          </c:extLst>
        </c:ser>
        <c:ser>
          <c:idx val="1"/>
          <c:order val="1"/>
          <c:tx>
            <c:strRef>
              <c:f>Diaunderlag!$D$3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Diaunderlag!$D$4:$D$19</c:f>
              <c:numCache>
                <c:formatCode>0.0</c:formatCode>
                <c:ptCount val="16"/>
                <c:pt idx="0">
                  <c:v>1.1749347258485638</c:v>
                </c:pt>
                <c:pt idx="1">
                  <c:v>1.6548463356973995</c:v>
                </c:pt>
                <c:pt idx="2">
                  <c:v>1.8323153803442533</c:v>
                </c:pt>
                <c:pt idx="3">
                  <c:v>2.5440313111545985</c:v>
                </c:pt>
                <c:pt idx="4">
                  <c:v>1.6835016835016834</c:v>
                </c:pt>
                <c:pt idx="5">
                  <c:v>1.9966722129783694</c:v>
                </c:pt>
                <c:pt idx="6">
                  <c:v>3.0854830551340413</c:v>
                </c:pt>
                <c:pt idx="7">
                  <c:v>0.48</c:v>
                </c:pt>
                <c:pt idx="8">
                  <c:v>0.71301247771836007</c:v>
                </c:pt>
                <c:pt idx="9">
                  <c:v>2.3732470334412081</c:v>
                </c:pt>
                <c:pt idx="10">
                  <c:v>0.83565459610027859</c:v>
                </c:pt>
                <c:pt idx="11">
                  <c:v>3.2004830917874401</c:v>
                </c:pt>
                <c:pt idx="12">
                  <c:v>4.2471042471042466</c:v>
                </c:pt>
                <c:pt idx="13">
                  <c:v>4.6915725456125106</c:v>
                </c:pt>
                <c:pt idx="14">
                  <c:v>1.8181818181818181</c:v>
                </c:pt>
                <c:pt idx="15">
                  <c:v>5.6544502617801049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02-485E-8E76-A924E4D854AB}"/>
            </c:ext>
          </c:extLst>
        </c:ser>
        <c:ser>
          <c:idx val="2"/>
          <c:order val="2"/>
          <c:tx>
            <c:strRef>
              <c:f>Diaunderlag!$E$3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accent3"/>
            </a:solidFill>
            <a:ln w="0">
              <a:noFill/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Diaunderlag!$E$4:$E$19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0.13462976813762154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02-485E-8E76-A924E4D85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noMultiLvlLbl val="0"/>
      </c:catAx>
      <c:valAx>
        <c:axId val="79472512"/>
        <c:scaling>
          <c:orientation val="minMax"/>
          <c:max val="100"/>
          <c:min val="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4433974919801686"/>
          <c:y val="0.92628210375269493"/>
          <c:w val="0.42874540682414702"/>
          <c:h val="4.1350462566335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52919110169234"/>
          <c:y val="8.4235036110612255E-2"/>
          <c:w val="0.73877848602258056"/>
          <c:h val="0.770310896881156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Diaunderlag!$O$4:$O$19</c:f>
              <c:numCache>
                <c:formatCode>#,##0</c:formatCode>
                <c:ptCount val="16"/>
                <c:pt idx="0">
                  <c:v>-173</c:v>
                </c:pt>
                <c:pt idx="1">
                  <c:v>20</c:v>
                </c:pt>
                <c:pt idx="2">
                  <c:v>144</c:v>
                </c:pt>
                <c:pt idx="3">
                  <c:v>-149</c:v>
                </c:pt>
                <c:pt idx="4">
                  <c:v>-13</c:v>
                </c:pt>
                <c:pt idx="5">
                  <c:v>171</c:v>
                </c:pt>
                <c:pt idx="6">
                  <c:v>1834</c:v>
                </c:pt>
                <c:pt idx="7">
                  <c:v>-135</c:v>
                </c:pt>
                <c:pt idx="8">
                  <c:v>-86</c:v>
                </c:pt>
                <c:pt idx="9">
                  <c:v>433</c:v>
                </c:pt>
                <c:pt idx="10">
                  <c:v>-45</c:v>
                </c:pt>
                <c:pt idx="11">
                  <c:v>7</c:v>
                </c:pt>
                <c:pt idx="12">
                  <c:v>-11</c:v>
                </c:pt>
                <c:pt idx="13">
                  <c:v>-84</c:v>
                </c:pt>
                <c:pt idx="14">
                  <c:v>2</c:v>
                </c:pt>
                <c:pt idx="1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B8-40B6-9E99-627EF55A5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tickLblSkip val="1"/>
        <c:noMultiLvlLbl val="0"/>
      </c:catAx>
      <c:valAx>
        <c:axId val="79472512"/>
        <c:scaling>
          <c:orientation val="minMax"/>
          <c:max val="2000"/>
          <c:min val="-25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 sz="900" b="0"/>
                  <a:t>Antal</a:t>
                </a:r>
              </a:p>
            </c:rich>
          </c:tx>
          <c:layout>
            <c:manualLayout>
              <c:xMode val="edge"/>
              <c:yMode val="edge"/>
              <c:x val="0.86247024677470885"/>
              <c:y val="0.92609966758164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52919110169234"/>
          <c:y val="8.4235036110612255E-2"/>
          <c:w val="0.73877848602258056"/>
          <c:h val="0.770310896881156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Diaunderlag!$P$4:$P$19</c:f>
              <c:numCache>
                <c:formatCode>#,##0</c:formatCode>
                <c:ptCount val="16"/>
                <c:pt idx="0">
                  <c:v>52</c:v>
                </c:pt>
                <c:pt idx="1">
                  <c:v>18</c:v>
                </c:pt>
                <c:pt idx="2">
                  <c:v>-12</c:v>
                </c:pt>
                <c:pt idx="3">
                  <c:v>-6</c:v>
                </c:pt>
                <c:pt idx="4">
                  <c:v>-10</c:v>
                </c:pt>
                <c:pt idx="5">
                  <c:v>15</c:v>
                </c:pt>
                <c:pt idx="6">
                  <c:v>111</c:v>
                </c:pt>
                <c:pt idx="7">
                  <c:v>3</c:v>
                </c:pt>
                <c:pt idx="8">
                  <c:v>7</c:v>
                </c:pt>
                <c:pt idx="9">
                  <c:v>13</c:v>
                </c:pt>
                <c:pt idx="10">
                  <c:v>7</c:v>
                </c:pt>
                <c:pt idx="11">
                  <c:v>18</c:v>
                </c:pt>
                <c:pt idx="12">
                  <c:v>0</c:v>
                </c:pt>
                <c:pt idx="13">
                  <c:v>6</c:v>
                </c:pt>
                <c:pt idx="14">
                  <c:v>4</c:v>
                </c:pt>
                <c:pt idx="15">
                  <c:v>-65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0-4088-9EFE-884651006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tickLblSkip val="1"/>
        <c:noMultiLvlLbl val="0"/>
      </c:catAx>
      <c:valAx>
        <c:axId val="79472512"/>
        <c:scaling>
          <c:orientation val="minMax"/>
          <c:max val="2000"/>
          <c:min val="-25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 sz="900" b="0"/>
                  <a:t>Antal</a:t>
                </a:r>
              </a:p>
            </c:rich>
          </c:tx>
          <c:layout>
            <c:manualLayout>
              <c:xMode val="edge"/>
              <c:yMode val="edge"/>
              <c:x val="0.85188823619269816"/>
              <c:y val="0.919081332154787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52919110169234"/>
          <c:y val="7.015048247772078E-2"/>
          <c:w val="0.73877848602258056"/>
          <c:h val="0.7890901589923325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Diaunderlag!$Q$4:$Q$19</c:f>
              <c:numCache>
                <c:formatCode>#,##0</c:formatCode>
                <c:ptCount val="16"/>
                <c:pt idx="0">
                  <c:v>43</c:v>
                </c:pt>
                <c:pt idx="1">
                  <c:v>74</c:v>
                </c:pt>
                <c:pt idx="2">
                  <c:v>179</c:v>
                </c:pt>
                <c:pt idx="3">
                  <c:v>69</c:v>
                </c:pt>
                <c:pt idx="4">
                  <c:v>54</c:v>
                </c:pt>
                <c:pt idx="5">
                  <c:v>109</c:v>
                </c:pt>
                <c:pt idx="6">
                  <c:v>424</c:v>
                </c:pt>
                <c:pt idx="7">
                  <c:v>17</c:v>
                </c:pt>
                <c:pt idx="8">
                  <c:v>8</c:v>
                </c:pt>
                <c:pt idx="9">
                  <c:v>96</c:v>
                </c:pt>
                <c:pt idx="10">
                  <c:v>27</c:v>
                </c:pt>
                <c:pt idx="11">
                  <c:v>87</c:v>
                </c:pt>
                <c:pt idx="12">
                  <c:v>-3</c:v>
                </c:pt>
                <c:pt idx="13">
                  <c:v>60</c:v>
                </c:pt>
                <c:pt idx="14">
                  <c:v>56</c:v>
                </c:pt>
                <c:pt idx="15">
                  <c:v>1377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4-4673-B376-044844CEC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tickLblSkip val="1"/>
        <c:noMultiLvlLbl val="0"/>
      </c:catAx>
      <c:valAx>
        <c:axId val="79472512"/>
        <c:scaling>
          <c:orientation val="minMax"/>
          <c:max val="2000"/>
          <c:min val="-25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/>
                  <a:t>Antal</a:t>
                </a:r>
              </a:p>
            </c:rich>
          </c:tx>
          <c:layout>
            <c:manualLayout>
              <c:xMode val="edge"/>
              <c:yMode val="edge"/>
              <c:x val="0.85541557305336835"/>
              <c:y val="0.919540599768948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104774</xdr:rowOff>
    </xdr:from>
    <xdr:to>
      <xdr:col>5</xdr:col>
      <xdr:colOff>552451</xdr:colOff>
      <xdr:row>19</xdr:row>
      <xdr:rowOff>57148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89CC76-6849-4C71-9B3A-913124558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2</xdr:row>
      <xdr:rowOff>85725</xdr:rowOff>
    </xdr:from>
    <xdr:to>
      <xdr:col>12</xdr:col>
      <xdr:colOff>371475</xdr:colOff>
      <xdr:row>19</xdr:row>
      <xdr:rowOff>142874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3B7E038-BE77-49F7-BD70-AA1FCF9CC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95250</xdr:colOff>
      <xdr:row>2</xdr:row>
      <xdr:rowOff>85725</xdr:rowOff>
    </xdr:from>
    <xdr:to>
      <xdr:col>19</xdr:col>
      <xdr:colOff>238125</xdr:colOff>
      <xdr:row>19</xdr:row>
      <xdr:rowOff>142874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49D67A5-9770-4FF1-95B3-B726F50F0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22</xdr:row>
      <xdr:rowOff>95250</xdr:rowOff>
    </xdr:from>
    <xdr:to>
      <xdr:col>5</xdr:col>
      <xdr:colOff>552450</xdr:colOff>
      <xdr:row>39</xdr:row>
      <xdr:rowOff>47624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CEF1947-86F4-451A-BBBA-CF126C201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600075</xdr:colOff>
      <xdr:row>23</xdr:row>
      <xdr:rowOff>0</xdr:rowOff>
    </xdr:from>
    <xdr:to>
      <xdr:col>12</xdr:col>
      <xdr:colOff>390525</xdr:colOff>
      <xdr:row>39</xdr:row>
      <xdr:rowOff>38099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4B4F955C-0673-4A65-9417-50A5CBD4D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438150</xdr:colOff>
      <xdr:row>22</xdr:row>
      <xdr:rowOff>95250</xdr:rowOff>
    </xdr:from>
    <xdr:to>
      <xdr:col>20</xdr:col>
      <xdr:colOff>0</xdr:colOff>
      <xdr:row>39</xdr:row>
      <xdr:rowOff>47624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130FD457-A33C-45D2-AD72-831523C32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59D37-B440-46B5-BF61-1BB3CA2FB832}">
  <dimension ref="A1:W165"/>
  <sheetViews>
    <sheetView showGridLines="0" tabSelected="1" workbookViewId="0"/>
  </sheetViews>
  <sheetFormatPr defaultColWidth="9.140625" defaultRowHeight="12" x14ac:dyDescent="0.2"/>
  <cols>
    <col min="1" max="1" width="11.7109375" style="1" customWidth="1"/>
    <col min="2" max="2" width="6.140625" style="1" customWidth="1"/>
    <col min="3" max="3" width="7" style="1" customWidth="1"/>
    <col min="4" max="4" width="7" style="6" customWidth="1"/>
    <col min="5" max="14" width="7" style="1" customWidth="1"/>
    <col min="15" max="15" width="7.140625" style="1" customWidth="1"/>
    <col min="16" max="16" width="6.42578125" style="1" customWidth="1"/>
    <col min="17" max="17" width="5.7109375" style="1" customWidth="1"/>
    <col min="18" max="16384" width="9.140625" style="1"/>
  </cols>
  <sheetData>
    <row r="1" spans="1:23" x14ac:dyDescent="0.2">
      <c r="A1" s="1" t="s">
        <v>21</v>
      </c>
      <c r="I1" s="16" t="s">
        <v>32</v>
      </c>
      <c r="J1" s="16"/>
      <c r="K1" s="16"/>
      <c r="L1" s="16"/>
      <c r="M1" s="16"/>
      <c r="N1" s="16"/>
    </row>
    <row r="2" spans="1:23" ht="28.5" customHeight="1" thickBot="1" x14ac:dyDescent="0.25">
      <c r="A2" s="2" t="s">
        <v>38</v>
      </c>
      <c r="B2" s="2"/>
      <c r="C2" s="2"/>
      <c r="D2" s="31"/>
      <c r="E2" s="2"/>
      <c r="F2" s="2"/>
      <c r="G2" s="2"/>
      <c r="H2" s="2"/>
      <c r="I2" s="2"/>
      <c r="J2" s="2"/>
      <c r="K2" s="3"/>
      <c r="L2" s="3"/>
      <c r="M2" s="3"/>
      <c r="N2" s="3"/>
    </row>
    <row r="3" spans="1:23" ht="12" customHeight="1" x14ac:dyDescent="0.2">
      <c r="A3" s="17" t="s">
        <v>0</v>
      </c>
      <c r="B3" s="4">
        <v>1910</v>
      </c>
      <c r="C3" s="4">
        <v>1920</v>
      </c>
      <c r="D3" s="4">
        <v>1930</v>
      </c>
      <c r="E3" s="4">
        <v>1940</v>
      </c>
      <c r="F3" s="4">
        <v>1950</v>
      </c>
      <c r="G3" s="4">
        <v>1960</v>
      </c>
      <c r="H3" s="4">
        <v>1970</v>
      </c>
      <c r="I3" s="4">
        <v>1980</v>
      </c>
      <c r="J3" s="4">
        <v>1990</v>
      </c>
      <c r="K3" s="4">
        <v>2000</v>
      </c>
      <c r="L3" s="4">
        <v>2010</v>
      </c>
      <c r="M3" s="4">
        <v>2020</v>
      </c>
      <c r="N3" s="4">
        <v>2024</v>
      </c>
    </row>
    <row r="4" spans="1:23" ht="17.25" customHeight="1" x14ac:dyDescent="0.2">
      <c r="A4" s="5" t="s">
        <v>22</v>
      </c>
      <c r="B4" s="5"/>
      <c r="C4" s="5"/>
      <c r="D4" s="27"/>
      <c r="E4" s="27"/>
      <c r="F4" s="27"/>
      <c r="G4" s="6"/>
      <c r="H4" s="6"/>
      <c r="I4" s="6"/>
      <c r="J4" s="6"/>
      <c r="K4" s="6"/>
      <c r="L4" s="6"/>
      <c r="M4" s="6"/>
      <c r="N4" s="6"/>
      <c r="O4" s="6"/>
      <c r="Q4" s="6"/>
      <c r="R4" s="6"/>
      <c r="S4" s="6"/>
      <c r="T4" s="6"/>
      <c r="U4" s="6"/>
      <c r="V4" s="6"/>
      <c r="W4" s="6"/>
    </row>
    <row r="5" spans="1:23" ht="12" customHeight="1" x14ac:dyDescent="0.2">
      <c r="A5" s="1" t="s">
        <v>1</v>
      </c>
      <c r="B5" s="7">
        <f t="shared" ref="B5:C5" si="0">SUM(B26,B47,B68)</f>
        <v>1147</v>
      </c>
      <c r="C5" s="7">
        <f t="shared" si="0"/>
        <v>1142</v>
      </c>
      <c r="D5" s="7">
        <f t="shared" ref="D5:E5" si="1">SUM(D26,D47,D68)</f>
        <v>1021</v>
      </c>
      <c r="E5" s="7">
        <f t="shared" si="1"/>
        <v>984</v>
      </c>
      <c r="F5" s="7">
        <f t="shared" ref="F5" si="2">SUM(F26,F47,F68)</f>
        <v>927</v>
      </c>
      <c r="G5" s="7">
        <f>SUM(G26,G47,G68)</f>
        <v>766</v>
      </c>
      <c r="H5" s="7">
        <f t="shared" ref="H5:N5" si="3">SUM(H26,H47,H68)</f>
        <v>612</v>
      </c>
      <c r="I5" s="7">
        <f t="shared" si="3"/>
        <v>550</v>
      </c>
      <c r="J5" s="7">
        <f t="shared" si="3"/>
        <v>529</v>
      </c>
      <c r="K5" s="7">
        <f t="shared" si="3"/>
        <v>514</v>
      </c>
      <c r="L5" s="7">
        <f t="shared" si="3"/>
        <v>488</v>
      </c>
      <c r="M5" s="7">
        <f t="shared" si="3"/>
        <v>449</v>
      </c>
      <c r="N5" s="32">
        <f t="shared" si="3"/>
        <v>436</v>
      </c>
      <c r="O5" s="6"/>
      <c r="Q5" s="6"/>
      <c r="R5" s="6"/>
      <c r="S5" s="6"/>
      <c r="T5" s="6"/>
      <c r="U5" s="6"/>
      <c r="V5" s="6"/>
      <c r="W5" s="6"/>
    </row>
    <row r="6" spans="1:23" ht="12" customHeight="1" x14ac:dyDescent="0.2">
      <c r="A6" s="1" t="s">
        <v>2</v>
      </c>
      <c r="B6" s="7">
        <f t="shared" ref="B6:C6" si="4">SUM(B27,B48,B69)</f>
        <v>1082</v>
      </c>
      <c r="C6" s="7">
        <f t="shared" si="4"/>
        <v>1133</v>
      </c>
      <c r="D6" s="7">
        <f t="shared" ref="D6:E6" si="5">SUM(D27,D48,D69)</f>
        <v>1050</v>
      </c>
      <c r="E6" s="7">
        <f t="shared" si="5"/>
        <v>1028</v>
      </c>
      <c r="F6" s="7">
        <f t="shared" ref="F6" si="6">SUM(F27,F48,F69)</f>
        <v>942</v>
      </c>
      <c r="G6" s="7">
        <f t="shared" ref="G6:N20" si="7">SUM(G27,G48,G69)</f>
        <v>846</v>
      </c>
      <c r="H6" s="7">
        <f t="shared" si="7"/>
        <v>690</v>
      </c>
      <c r="I6" s="7">
        <f t="shared" si="7"/>
        <v>685</v>
      </c>
      <c r="J6" s="7">
        <f t="shared" si="7"/>
        <v>811</v>
      </c>
      <c r="K6" s="7">
        <f t="shared" si="7"/>
        <v>830</v>
      </c>
      <c r="L6" s="7">
        <f t="shared" si="7"/>
        <v>943</v>
      </c>
      <c r="M6" s="7">
        <f t="shared" si="7"/>
        <v>958</v>
      </c>
      <c r="N6" s="32">
        <f t="shared" si="7"/>
        <v>942</v>
      </c>
      <c r="O6" s="6"/>
      <c r="Q6" s="6"/>
      <c r="R6" s="6"/>
      <c r="S6" s="6"/>
      <c r="T6" s="6"/>
      <c r="U6" s="6"/>
      <c r="V6" s="6"/>
      <c r="W6" s="6"/>
    </row>
    <row r="7" spans="1:23" ht="12" customHeight="1" x14ac:dyDescent="0.2">
      <c r="A7" s="1" t="s">
        <v>3</v>
      </c>
      <c r="B7" s="7">
        <f t="shared" ref="B7:C7" si="8">SUM(B28,B49,B70)</f>
        <v>2105</v>
      </c>
      <c r="C7" s="7">
        <f t="shared" si="8"/>
        <v>1958</v>
      </c>
      <c r="D7" s="7">
        <f t="shared" ref="D7:E7" si="9">SUM(D28,D49,D70)</f>
        <v>2014</v>
      </c>
      <c r="E7" s="7">
        <f t="shared" si="9"/>
        <v>2014</v>
      </c>
      <c r="F7" s="7">
        <f t="shared" ref="F7" si="10">SUM(F28,F49,F70)</f>
        <v>2089</v>
      </c>
      <c r="G7" s="7">
        <f t="shared" si="7"/>
        <v>1801</v>
      </c>
      <c r="H7" s="7">
        <f t="shared" si="7"/>
        <v>1678</v>
      </c>
      <c r="I7" s="7">
        <f t="shared" si="7"/>
        <v>2052</v>
      </c>
      <c r="J7" s="7">
        <f t="shared" si="7"/>
        <v>2206</v>
      </c>
      <c r="K7" s="7">
        <f t="shared" si="7"/>
        <v>2299</v>
      </c>
      <c r="L7" s="7">
        <f t="shared" si="7"/>
        <v>2502</v>
      </c>
      <c r="M7" s="7">
        <f t="shared" si="7"/>
        <v>2603</v>
      </c>
      <c r="N7" s="32">
        <f t="shared" si="7"/>
        <v>2610</v>
      </c>
      <c r="O7" s="6"/>
      <c r="P7" s="6"/>
      <c r="Q7" s="6"/>
      <c r="R7" s="6"/>
      <c r="S7" s="6"/>
      <c r="T7" s="6"/>
      <c r="U7" s="6"/>
      <c r="V7" s="6"/>
      <c r="W7" s="6"/>
    </row>
    <row r="8" spans="1:23" ht="12" customHeight="1" x14ac:dyDescent="0.2">
      <c r="A8" s="1" t="s">
        <v>4</v>
      </c>
      <c r="B8" s="7">
        <f t="shared" ref="B8:C8" si="11">SUM(B29,B50,B71)</f>
        <v>1457</v>
      </c>
      <c r="C8" s="7">
        <f t="shared" si="11"/>
        <v>1424</v>
      </c>
      <c r="D8" s="7">
        <f t="shared" ref="D8:E8" si="12">SUM(D29,D50,D71)</f>
        <v>1418</v>
      </c>
      <c r="E8" s="7">
        <f t="shared" si="12"/>
        <v>1349</v>
      </c>
      <c r="F8" s="7">
        <f t="shared" ref="F8" si="13">SUM(F29,F50,F71)</f>
        <v>1188</v>
      </c>
      <c r="G8" s="7">
        <f t="shared" si="7"/>
        <v>1022</v>
      </c>
      <c r="H8" s="7">
        <f t="shared" si="7"/>
        <v>684</v>
      </c>
      <c r="I8" s="7">
        <f t="shared" si="7"/>
        <v>608</v>
      </c>
      <c r="J8" s="7">
        <f t="shared" si="7"/>
        <v>606</v>
      </c>
      <c r="K8" s="7">
        <f t="shared" si="7"/>
        <v>595</v>
      </c>
      <c r="L8" s="7">
        <f t="shared" si="7"/>
        <v>580</v>
      </c>
      <c r="M8" s="7">
        <f t="shared" si="7"/>
        <v>526</v>
      </c>
      <c r="N8" s="32">
        <f t="shared" si="7"/>
        <v>509</v>
      </c>
      <c r="O8" s="6"/>
      <c r="P8" s="6"/>
      <c r="Q8" s="6"/>
      <c r="R8" s="6"/>
      <c r="S8" s="6"/>
      <c r="T8" s="6"/>
      <c r="U8" s="6"/>
      <c r="V8" s="6"/>
      <c r="W8" s="6"/>
    </row>
    <row r="9" spans="1:23" ht="12" customHeight="1" x14ac:dyDescent="0.2">
      <c r="A9" s="1" t="s">
        <v>5</v>
      </c>
      <c r="B9" s="7">
        <f t="shared" ref="B9:C9" si="14">SUM(B30,B51,B72)</f>
        <v>969</v>
      </c>
      <c r="C9" s="7">
        <f t="shared" si="14"/>
        <v>868</v>
      </c>
      <c r="D9" s="7">
        <f t="shared" ref="D9:E9" si="15">SUM(D30,D51,D72)</f>
        <v>783</v>
      </c>
      <c r="E9" s="7">
        <f t="shared" si="15"/>
        <v>756</v>
      </c>
      <c r="F9" s="7">
        <f t="shared" ref="F9" si="16">SUM(F30,F51,F72)</f>
        <v>775</v>
      </c>
      <c r="G9" s="7">
        <f t="shared" si="7"/>
        <v>594</v>
      </c>
      <c r="H9" s="7">
        <f t="shared" si="7"/>
        <v>471</v>
      </c>
      <c r="I9" s="7">
        <f t="shared" si="7"/>
        <v>471</v>
      </c>
      <c r="J9" s="7">
        <f t="shared" si="7"/>
        <v>478</v>
      </c>
      <c r="K9" s="7">
        <f t="shared" si="7"/>
        <v>478</v>
      </c>
      <c r="L9" s="7">
        <f t="shared" si="7"/>
        <v>475</v>
      </c>
      <c r="M9" s="7">
        <f t="shared" si="7"/>
        <v>511</v>
      </c>
      <c r="N9" s="7">
        <f t="shared" si="7"/>
        <v>509</v>
      </c>
      <c r="O9" s="6"/>
      <c r="P9" s="6"/>
      <c r="Q9" s="6"/>
      <c r="R9" s="6"/>
      <c r="S9" s="6"/>
      <c r="T9" s="6"/>
      <c r="U9" s="6"/>
      <c r="V9" s="6"/>
      <c r="W9" s="6"/>
    </row>
    <row r="10" spans="1:23" ht="17.25" customHeight="1" x14ac:dyDescent="0.2">
      <c r="A10" s="1" t="s">
        <v>6</v>
      </c>
      <c r="B10" s="7">
        <f t="shared" ref="B10:C10" si="17">SUM(B31,B52,B73)</f>
        <v>1669</v>
      </c>
      <c r="C10" s="7">
        <f t="shared" si="17"/>
        <v>1542</v>
      </c>
      <c r="D10" s="7">
        <f t="shared" ref="D10:E10" si="18">SUM(D31,D52,D73)</f>
        <v>1338</v>
      </c>
      <c r="E10" s="7">
        <f t="shared" si="18"/>
        <v>1488</v>
      </c>
      <c r="F10" s="7">
        <f t="shared" ref="F10" si="19">SUM(F31,F52,F73)</f>
        <v>1454</v>
      </c>
      <c r="G10" s="7">
        <f t="shared" si="7"/>
        <v>1202</v>
      </c>
      <c r="H10" s="7">
        <f t="shared" si="7"/>
        <v>1024</v>
      </c>
      <c r="I10" s="7">
        <f t="shared" si="7"/>
        <v>1196</v>
      </c>
      <c r="J10" s="7">
        <f t="shared" si="7"/>
        <v>1233</v>
      </c>
      <c r="K10" s="7">
        <f t="shared" si="7"/>
        <v>1351</v>
      </c>
      <c r="L10" s="7">
        <f t="shared" si="7"/>
        <v>1508</v>
      </c>
      <c r="M10" s="7">
        <f t="shared" si="7"/>
        <v>1599</v>
      </c>
      <c r="N10" s="7">
        <f t="shared" si="7"/>
        <v>1646</v>
      </c>
      <c r="O10" s="6"/>
      <c r="P10" s="6"/>
      <c r="Q10" s="6"/>
      <c r="R10" s="6"/>
      <c r="S10" s="6"/>
      <c r="T10" s="6"/>
      <c r="U10" s="6"/>
      <c r="V10" s="6"/>
      <c r="W10" s="6"/>
    </row>
    <row r="11" spans="1:23" ht="12" customHeight="1" x14ac:dyDescent="0.2">
      <c r="A11" s="1" t="s">
        <v>7</v>
      </c>
      <c r="B11" s="7">
        <f t="shared" ref="B11:C11" si="20">SUM(B32,B53,B74)</f>
        <v>2418</v>
      </c>
      <c r="C11" s="7">
        <f t="shared" si="20"/>
        <v>2370</v>
      </c>
      <c r="D11" s="7">
        <f t="shared" ref="D11:E11" si="21">SUM(D32,D53,D74)</f>
        <v>2176</v>
      </c>
      <c r="E11" s="7">
        <f t="shared" si="21"/>
        <v>2735</v>
      </c>
      <c r="F11" s="7">
        <f t="shared" ref="F11" si="22">SUM(F32,F53,F74)</f>
        <v>3413</v>
      </c>
      <c r="G11" s="7">
        <f t="shared" si="7"/>
        <v>1977</v>
      </c>
      <c r="H11" s="7">
        <f t="shared" si="7"/>
        <v>2051</v>
      </c>
      <c r="I11" s="7">
        <f t="shared" si="7"/>
        <v>2615</v>
      </c>
      <c r="J11" s="7">
        <f t="shared" si="7"/>
        <v>3025</v>
      </c>
      <c r="K11" s="7">
        <f t="shared" si="7"/>
        <v>3328</v>
      </c>
      <c r="L11" s="7">
        <f t="shared" si="7"/>
        <v>4098</v>
      </c>
      <c r="M11" s="7">
        <f t="shared" si="7"/>
        <v>5386</v>
      </c>
      <c r="N11" s="7">
        <f t="shared" si="7"/>
        <v>5697</v>
      </c>
      <c r="O11" s="6"/>
      <c r="P11" s="6"/>
      <c r="Q11" s="6"/>
      <c r="R11" s="6"/>
      <c r="S11" s="6"/>
      <c r="T11" s="6"/>
      <c r="U11" s="6"/>
      <c r="V11" s="6"/>
      <c r="W11" s="6"/>
    </row>
    <row r="12" spans="1:23" ht="12" customHeight="1" x14ac:dyDescent="0.2">
      <c r="A12" s="1" t="s">
        <v>8</v>
      </c>
      <c r="B12" s="7">
        <f t="shared" ref="B12:C12" si="23">SUM(B33,B54,B75)</f>
        <v>917</v>
      </c>
      <c r="C12" s="7">
        <f t="shared" si="23"/>
        <v>895</v>
      </c>
      <c r="D12" s="7">
        <f t="shared" ref="D12:E12" si="24">SUM(D33,D54,D75)</f>
        <v>860</v>
      </c>
      <c r="E12" s="7">
        <f t="shared" si="24"/>
        <v>833</v>
      </c>
      <c r="F12" s="7">
        <f t="shared" ref="F12" si="25">SUM(F33,F54,F75)</f>
        <v>788</v>
      </c>
      <c r="G12" s="7">
        <f t="shared" si="7"/>
        <v>625</v>
      </c>
      <c r="H12" s="7">
        <f t="shared" si="7"/>
        <v>523</v>
      </c>
      <c r="I12" s="7">
        <f t="shared" si="7"/>
        <v>454</v>
      </c>
      <c r="J12" s="7">
        <f t="shared" si="7"/>
        <v>465</v>
      </c>
      <c r="K12" s="7">
        <f t="shared" si="7"/>
        <v>405</v>
      </c>
      <c r="L12" s="7">
        <f t="shared" si="7"/>
        <v>364</v>
      </c>
      <c r="M12" s="7">
        <f t="shared" si="7"/>
        <v>307</v>
      </c>
      <c r="N12" s="7">
        <f t="shared" si="7"/>
        <v>290</v>
      </c>
      <c r="O12" s="6"/>
      <c r="P12" s="6"/>
      <c r="Q12" s="6"/>
      <c r="R12" s="6"/>
      <c r="S12" s="6"/>
      <c r="T12" s="6"/>
      <c r="U12" s="6"/>
      <c r="V12" s="6"/>
      <c r="W12" s="6"/>
    </row>
    <row r="13" spans="1:23" ht="12" customHeight="1" x14ac:dyDescent="0.2">
      <c r="A13" s="1" t="s">
        <v>9</v>
      </c>
      <c r="B13" s="7">
        <f t="shared" ref="B13:C13" si="26">SUM(B34,B55,B76)</f>
        <v>879</v>
      </c>
      <c r="C13" s="7">
        <f t="shared" si="26"/>
        <v>875</v>
      </c>
      <c r="D13" s="7">
        <f t="shared" ref="D13:E13" si="27">SUM(D34,D55,D76)</f>
        <v>785</v>
      </c>
      <c r="E13" s="7">
        <f t="shared" si="27"/>
        <v>741</v>
      </c>
      <c r="F13" s="7">
        <f t="shared" ref="F13" si="28">SUM(F34,F55,F76)</f>
        <v>683</v>
      </c>
      <c r="G13" s="7">
        <f t="shared" si="7"/>
        <v>561</v>
      </c>
      <c r="H13" s="7">
        <f t="shared" si="7"/>
        <v>369</v>
      </c>
      <c r="I13" s="7">
        <f t="shared" si="7"/>
        <v>304</v>
      </c>
      <c r="J13" s="7">
        <f t="shared" si="7"/>
        <v>296</v>
      </c>
      <c r="K13" s="7">
        <f t="shared" si="7"/>
        <v>296</v>
      </c>
      <c r="L13" s="7">
        <f t="shared" si="7"/>
        <v>259</v>
      </c>
      <c r="M13" s="7">
        <f t="shared" si="7"/>
        <v>225</v>
      </c>
      <c r="N13" s="7">
        <f t="shared" si="7"/>
        <v>225</v>
      </c>
      <c r="O13" s="6"/>
      <c r="P13" s="6"/>
      <c r="Q13" s="6"/>
      <c r="R13" s="6"/>
      <c r="S13" s="6"/>
      <c r="T13" s="6"/>
      <c r="U13" s="6"/>
      <c r="V13" s="6"/>
      <c r="W13" s="6"/>
    </row>
    <row r="14" spans="1:23" ht="12" customHeight="1" x14ac:dyDescent="0.2">
      <c r="A14" s="1" t="s">
        <v>10</v>
      </c>
      <c r="B14" s="7">
        <f t="shared" ref="B14:C14" si="29">SUM(B35,B56,B77)</f>
        <v>1615</v>
      </c>
      <c r="C14" s="7">
        <f t="shared" si="29"/>
        <v>1460</v>
      </c>
      <c r="D14" s="7">
        <f t="shared" ref="D14:E14" si="30">SUM(D35,D56,D77)</f>
        <v>1342</v>
      </c>
      <c r="E14" s="7">
        <f t="shared" si="30"/>
        <v>1459</v>
      </c>
      <c r="F14" s="7">
        <f t="shared" ref="F14" si="31">SUM(F35,F56,F77)</f>
        <v>1342</v>
      </c>
      <c r="G14" s="7">
        <f t="shared" si="7"/>
        <v>927</v>
      </c>
      <c r="H14" s="7">
        <f t="shared" si="7"/>
        <v>691</v>
      </c>
      <c r="I14" s="7">
        <f t="shared" si="7"/>
        <v>954</v>
      </c>
      <c r="J14" s="7">
        <f t="shared" si="7"/>
        <v>1269</v>
      </c>
      <c r="K14" s="7">
        <f t="shared" si="7"/>
        <v>1585</v>
      </c>
      <c r="L14" s="7">
        <f t="shared" si="7"/>
        <v>1814</v>
      </c>
      <c r="M14" s="7">
        <f t="shared" si="7"/>
        <v>2114</v>
      </c>
      <c r="N14" s="7">
        <f t="shared" si="7"/>
        <v>2127</v>
      </c>
      <c r="O14" s="6"/>
      <c r="P14" s="6"/>
      <c r="Q14" s="6"/>
      <c r="R14" s="6"/>
      <c r="S14" s="6"/>
      <c r="T14" s="6"/>
      <c r="U14" s="6"/>
      <c r="V14" s="6"/>
      <c r="W14" s="6"/>
    </row>
    <row r="15" spans="1:23" ht="17.25" customHeight="1" x14ac:dyDescent="0.2">
      <c r="A15" s="1" t="s">
        <v>11</v>
      </c>
      <c r="B15" s="7">
        <f t="shared" ref="B15:C15" si="32">SUM(B36,B57,B78)</f>
        <v>564</v>
      </c>
      <c r="C15" s="7">
        <f t="shared" si="32"/>
        <v>489</v>
      </c>
      <c r="D15" s="7">
        <f t="shared" ref="D15:E15" si="33">SUM(D36,D57,D78)</f>
        <v>419</v>
      </c>
      <c r="E15" s="7">
        <f t="shared" si="33"/>
        <v>482</v>
      </c>
      <c r="F15" s="7">
        <f t="shared" ref="F15" si="34">SUM(F36,F57,F78)</f>
        <v>448</v>
      </c>
      <c r="G15" s="7">
        <f t="shared" si="7"/>
        <v>359</v>
      </c>
      <c r="H15" s="7">
        <f t="shared" si="7"/>
        <v>312</v>
      </c>
      <c r="I15" s="7">
        <f t="shared" si="7"/>
        <v>302</v>
      </c>
      <c r="J15" s="7">
        <f t="shared" si="7"/>
        <v>322</v>
      </c>
      <c r="K15" s="7">
        <f t="shared" si="7"/>
        <v>377</v>
      </c>
      <c r="L15" s="7">
        <f t="shared" si="7"/>
        <v>394</v>
      </c>
      <c r="M15" s="7">
        <f t="shared" si="7"/>
        <v>372</v>
      </c>
      <c r="N15" s="7">
        <f t="shared" si="7"/>
        <v>366</v>
      </c>
      <c r="O15" s="6"/>
      <c r="P15" s="6"/>
      <c r="Q15" s="6"/>
      <c r="R15" s="6"/>
      <c r="S15" s="6"/>
      <c r="T15" s="6"/>
      <c r="U15" s="6"/>
      <c r="V15" s="6"/>
      <c r="W15" s="6"/>
    </row>
    <row r="16" spans="1:23" ht="12" customHeight="1" x14ac:dyDescent="0.2">
      <c r="A16" s="1" t="s">
        <v>12</v>
      </c>
      <c r="B16" s="7">
        <f t="shared" ref="B16:C16" si="35">SUM(B37,B58,B79)</f>
        <v>2595</v>
      </c>
      <c r="C16" s="7">
        <f t="shared" si="35"/>
        <v>2416</v>
      </c>
      <c r="D16" s="7">
        <f t="shared" ref="D16:E16" si="36">SUM(D37,D58,D79)</f>
        <v>2529</v>
      </c>
      <c r="E16" s="7">
        <f t="shared" si="36"/>
        <v>2232</v>
      </c>
      <c r="F16" s="7">
        <f t="shared" ref="F16" si="37">SUM(F37,F58,F79)</f>
        <v>2041</v>
      </c>
      <c r="G16" s="7">
        <f t="shared" si="7"/>
        <v>1656</v>
      </c>
      <c r="H16" s="7">
        <f t="shared" si="7"/>
        <v>1469</v>
      </c>
      <c r="I16" s="7">
        <f t="shared" si="7"/>
        <v>1564</v>
      </c>
      <c r="J16" s="7">
        <f t="shared" si="7"/>
        <v>1634</v>
      </c>
      <c r="K16" s="7">
        <f t="shared" si="7"/>
        <v>1679</v>
      </c>
      <c r="L16" s="7">
        <f t="shared" si="7"/>
        <v>1802</v>
      </c>
      <c r="M16" s="7">
        <f t="shared" si="7"/>
        <v>1806</v>
      </c>
      <c r="N16" s="7">
        <f t="shared" si="7"/>
        <v>1791</v>
      </c>
      <c r="O16" s="6"/>
      <c r="P16" s="6"/>
      <c r="Q16" s="6"/>
      <c r="R16" s="6"/>
      <c r="S16" s="6"/>
      <c r="T16" s="6"/>
      <c r="U16" s="6"/>
      <c r="V16" s="6"/>
      <c r="W16" s="6"/>
    </row>
    <row r="17" spans="1:23" ht="12" customHeight="1" x14ac:dyDescent="0.2">
      <c r="A17" s="1" t="s">
        <v>13</v>
      </c>
      <c r="B17" s="7">
        <f t="shared" ref="B17:C17" si="38">SUM(B38,B59,B80)</f>
        <v>366</v>
      </c>
      <c r="C17" s="7">
        <f t="shared" si="38"/>
        <v>373</v>
      </c>
      <c r="D17" s="7">
        <f t="shared" ref="D17:E17" si="39">SUM(D38,D59,D80)</f>
        <v>348</v>
      </c>
      <c r="E17" s="7">
        <f t="shared" si="39"/>
        <v>339</v>
      </c>
      <c r="F17" s="7">
        <f t="shared" ref="F17" si="40">SUM(F38,F59,F80)</f>
        <v>299</v>
      </c>
      <c r="G17" s="7">
        <f t="shared" si="7"/>
        <v>259</v>
      </c>
      <c r="H17" s="7">
        <f t="shared" si="7"/>
        <v>175</v>
      </c>
      <c r="I17" s="7">
        <f t="shared" si="7"/>
        <v>149</v>
      </c>
      <c r="J17" s="7">
        <f t="shared" si="7"/>
        <v>133</v>
      </c>
      <c r="K17" s="7">
        <f t="shared" si="7"/>
        <v>129</v>
      </c>
      <c r="L17" s="7">
        <f t="shared" si="7"/>
        <v>119</v>
      </c>
      <c r="M17" s="7">
        <f t="shared" si="7"/>
        <v>101</v>
      </c>
      <c r="N17" s="7">
        <f t="shared" si="7"/>
        <v>115</v>
      </c>
      <c r="O17" s="6"/>
      <c r="P17" s="6"/>
      <c r="Q17" s="6"/>
      <c r="R17" s="6"/>
      <c r="S17" s="6"/>
      <c r="T17" s="6"/>
      <c r="U17" s="6"/>
      <c r="V17" s="6"/>
      <c r="W17" s="6"/>
    </row>
    <row r="18" spans="1:23" ht="12" customHeight="1" x14ac:dyDescent="0.2">
      <c r="A18" s="1" t="s">
        <v>14</v>
      </c>
      <c r="B18" s="7">
        <f t="shared" ref="B18:C18" si="41">SUM(B39,B60,B81)</f>
        <v>1521</v>
      </c>
      <c r="C18" s="7">
        <f t="shared" si="41"/>
        <v>1439</v>
      </c>
      <c r="D18" s="7">
        <f t="shared" ref="D18:E18" si="42">SUM(D39,D60,D81)</f>
        <v>1376</v>
      </c>
      <c r="E18" s="7">
        <f t="shared" si="42"/>
        <v>1441</v>
      </c>
      <c r="F18" s="7">
        <f t="shared" ref="F18" si="43">SUM(F39,F60,F81)</f>
        <v>1382</v>
      </c>
      <c r="G18" s="7">
        <f t="shared" si="7"/>
        <v>1151</v>
      </c>
      <c r="H18" s="7">
        <f t="shared" si="7"/>
        <v>949</v>
      </c>
      <c r="I18" s="7">
        <f t="shared" si="7"/>
        <v>939</v>
      </c>
      <c r="J18" s="7">
        <f t="shared" si="7"/>
        <v>948</v>
      </c>
      <c r="K18" s="7">
        <f t="shared" si="7"/>
        <v>1013</v>
      </c>
      <c r="L18" s="7">
        <f t="shared" si="7"/>
        <v>1019</v>
      </c>
      <c r="M18" s="7">
        <f t="shared" si="7"/>
        <v>1007</v>
      </c>
      <c r="N18" s="7">
        <f t="shared" si="7"/>
        <v>995</v>
      </c>
      <c r="O18" s="6"/>
      <c r="P18" s="6"/>
      <c r="Q18" s="6"/>
      <c r="R18" s="6"/>
      <c r="S18" s="6"/>
      <c r="T18" s="6"/>
      <c r="U18" s="6"/>
      <c r="V18" s="6"/>
      <c r="W18" s="6"/>
    </row>
    <row r="19" spans="1:23" ht="12" customHeight="1" x14ac:dyDescent="0.2">
      <c r="A19" s="1" t="s">
        <v>15</v>
      </c>
      <c r="B19" s="7">
        <f t="shared" ref="B19:C19" si="44">SUM(B40,B61,B82)</f>
        <v>1037</v>
      </c>
      <c r="C19" s="7">
        <f t="shared" si="44"/>
        <v>965</v>
      </c>
      <c r="D19" s="7">
        <f t="shared" ref="D19:E19" si="45">SUM(D40,D61,D82)</f>
        <v>777</v>
      </c>
      <c r="E19" s="7">
        <f t="shared" si="45"/>
        <v>698</v>
      </c>
      <c r="F19" s="7">
        <f t="shared" ref="F19" si="46">SUM(F40,F61,F82)</f>
        <v>646</v>
      </c>
      <c r="G19" s="7">
        <f t="shared" si="7"/>
        <v>550</v>
      </c>
      <c r="H19" s="7">
        <f t="shared" si="7"/>
        <v>422</v>
      </c>
      <c r="I19" s="7">
        <f t="shared" si="7"/>
        <v>387</v>
      </c>
      <c r="J19" s="7">
        <f t="shared" si="7"/>
        <v>386</v>
      </c>
      <c r="K19" s="7">
        <f t="shared" si="7"/>
        <v>409</v>
      </c>
      <c r="L19" s="7">
        <f t="shared" si="7"/>
        <v>452</v>
      </c>
      <c r="M19" s="7">
        <f t="shared" si="7"/>
        <v>460</v>
      </c>
      <c r="N19" s="7">
        <f t="shared" si="7"/>
        <v>471</v>
      </c>
      <c r="O19" s="6"/>
      <c r="P19" s="6"/>
      <c r="Q19" s="6"/>
      <c r="R19" s="6"/>
      <c r="S19" s="6"/>
      <c r="T19" s="6"/>
      <c r="U19" s="6"/>
      <c r="V19" s="6"/>
      <c r="W19" s="6"/>
    </row>
    <row r="20" spans="1:23" ht="17.25" customHeight="1" x14ac:dyDescent="0.2">
      <c r="A20" s="1" t="s">
        <v>16</v>
      </c>
      <c r="B20" s="7">
        <f t="shared" ref="B20:C20" si="47">SUM(B41,B62,B83)</f>
        <v>1015</v>
      </c>
      <c r="C20" s="7">
        <f t="shared" si="47"/>
        <v>1074</v>
      </c>
      <c r="D20" s="7">
        <f t="shared" ref="D20:E20" si="48">SUM(D41,D62,D83)</f>
        <v>1469</v>
      </c>
      <c r="E20" s="7">
        <f t="shared" si="48"/>
        <v>2617</v>
      </c>
      <c r="F20" s="7">
        <f t="shared" ref="F20" si="49">SUM(F41,F62,F83)</f>
        <v>3273</v>
      </c>
      <c r="G20" s="7">
        <f t="shared" si="7"/>
        <v>6685</v>
      </c>
      <c r="H20" s="7">
        <f t="shared" si="7"/>
        <v>8546</v>
      </c>
      <c r="I20" s="7">
        <f t="shared" si="7"/>
        <v>9553</v>
      </c>
      <c r="J20" s="7">
        <f t="shared" si="7"/>
        <v>10263</v>
      </c>
      <c r="K20" s="7">
        <f t="shared" si="7"/>
        <v>10488</v>
      </c>
      <c r="L20" s="7">
        <f t="shared" si="7"/>
        <v>11190</v>
      </c>
      <c r="M20" s="7">
        <f t="shared" si="7"/>
        <v>11705</v>
      </c>
      <c r="N20" s="7">
        <f t="shared" si="7"/>
        <v>11812</v>
      </c>
      <c r="O20" s="6"/>
      <c r="P20" s="6"/>
      <c r="Q20" s="6"/>
      <c r="R20" s="6"/>
      <c r="S20" s="6"/>
      <c r="T20" s="6"/>
      <c r="U20" s="6"/>
      <c r="V20" s="6"/>
      <c r="W20" s="6"/>
    </row>
    <row r="21" spans="1:23" ht="17.25" customHeight="1" x14ac:dyDescent="0.2">
      <c r="A21" s="8" t="s">
        <v>17</v>
      </c>
      <c r="B21" s="9">
        <f t="shared" ref="B21" si="50">SUM(B22:B23)</f>
        <v>20341</v>
      </c>
      <c r="C21" s="9">
        <f t="shared" ref="C21:D21" si="51">SUM(C22:C23)</f>
        <v>19349</v>
      </c>
      <c r="D21" s="9">
        <f t="shared" si="51"/>
        <v>18236</v>
      </c>
      <c r="E21" s="9">
        <f t="shared" ref="E21:F21" si="52">SUM(E22:E23)</f>
        <v>18579</v>
      </c>
      <c r="F21" s="9">
        <f t="shared" si="52"/>
        <v>18417</v>
      </c>
      <c r="G21" s="9">
        <f t="shared" ref="G21:L21" si="53">SUM(G22:G23)</f>
        <v>14296</v>
      </c>
      <c r="H21" s="9">
        <f t="shared" si="53"/>
        <v>12120</v>
      </c>
      <c r="I21" s="9">
        <f t="shared" si="53"/>
        <v>13230</v>
      </c>
      <c r="J21" s="9">
        <f t="shared" si="53"/>
        <v>14341</v>
      </c>
      <c r="K21" s="9">
        <f t="shared" si="53"/>
        <v>15288</v>
      </c>
      <c r="L21" s="9">
        <f t="shared" si="53"/>
        <v>16817</v>
      </c>
      <c r="M21" s="9">
        <f>SUM(M22:M23)</f>
        <v>18424</v>
      </c>
      <c r="N21" s="9">
        <f>SUM(N22:N23)</f>
        <v>18729</v>
      </c>
      <c r="O21" s="6"/>
      <c r="P21" s="6"/>
      <c r="Q21" s="6"/>
      <c r="R21" s="6"/>
      <c r="S21" s="6"/>
      <c r="T21" s="6"/>
      <c r="U21" s="6"/>
      <c r="V21" s="6"/>
      <c r="W21" s="6"/>
    </row>
    <row r="22" spans="1:23" ht="12" customHeight="1" x14ac:dyDescent="0.2">
      <c r="A22" s="10" t="s">
        <v>18</v>
      </c>
      <c r="B22" s="9">
        <f t="shared" ref="B22" si="54">SUM(B6,B7,B9,B10,B11,B14,B15,B16,B18)</f>
        <v>14538</v>
      </c>
      <c r="C22" s="9">
        <f t="shared" ref="C22:D22" si="55">SUM(C6,C7,C9,C10,C11,C14,C15,C16,C18)</f>
        <v>13675</v>
      </c>
      <c r="D22" s="9">
        <f t="shared" si="55"/>
        <v>13027</v>
      </c>
      <c r="E22" s="9">
        <f t="shared" ref="E22:F22" si="56">SUM(E6,E7,E9,E10,E11,E14,E15,E16,E18)</f>
        <v>13635</v>
      </c>
      <c r="F22" s="9">
        <f t="shared" si="56"/>
        <v>13886</v>
      </c>
      <c r="G22" s="9">
        <f t="shared" ref="G22:L22" si="57">SUM(G6,G7,G9,G10,G11,G14,G15,G16,G18)</f>
        <v>10513</v>
      </c>
      <c r="H22" s="9">
        <f t="shared" si="57"/>
        <v>9335</v>
      </c>
      <c r="I22" s="9">
        <f t="shared" si="57"/>
        <v>10778</v>
      </c>
      <c r="J22" s="9">
        <f t="shared" si="57"/>
        <v>11926</v>
      </c>
      <c r="K22" s="9">
        <f t="shared" si="57"/>
        <v>12940</v>
      </c>
      <c r="L22" s="9">
        <f t="shared" si="57"/>
        <v>14555</v>
      </c>
      <c r="M22" s="9">
        <f>SUM(M6,M7,M9,M10,M11,M14,M15,M16,M18)</f>
        <v>16356</v>
      </c>
      <c r="N22" s="9">
        <f>SUM(N6,N7,N9,N10,N11,N14,N15,N16,N18)</f>
        <v>16683</v>
      </c>
      <c r="O22" s="6"/>
      <c r="P22" s="6"/>
      <c r="Q22" s="6"/>
      <c r="R22" s="6"/>
      <c r="S22" s="6"/>
      <c r="T22" s="6"/>
      <c r="U22" s="6"/>
      <c r="V22" s="6"/>
      <c r="W22" s="6"/>
    </row>
    <row r="23" spans="1:23" ht="12" customHeight="1" x14ac:dyDescent="0.2">
      <c r="A23" s="8" t="s">
        <v>19</v>
      </c>
      <c r="B23" s="9">
        <f t="shared" ref="B23" si="58">SUM(B5,B8,B12,B13,B17,B19)</f>
        <v>5803</v>
      </c>
      <c r="C23" s="9">
        <f t="shared" ref="C23:D23" si="59">SUM(C5,C8,C12,C13,C17,C19)</f>
        <v>5674</v>
      </c>
      <c r="D23" s="9">
        <f t="shared" si="59"/>
        <v>5209</v>
      </c>
      <c r="E23" s="9">
        <f t="shared" ref="E23:F23" si="60">SUM(E5,E8,E12,E13,E17,E19)</f>
        <v>4944</v>
      </c>
      <c r="F23" s="9">
        <f t="shared" si="60"/>
        <v>4531</v>
      </c>
      <c r="G23" s="9">
        <f t="shared" ref="G23:L23" si="61">SUM(G5,G8,G12,G13,G17,G19)</f>
        <v>3783</v>
      </c>
      <c r="H23" s="9">
        <f t="shared" si="61"/>
        <v>2785</v>
      </c>
      <c r="I23" s="9">
        <f t="shared" si="61"/>
        <v>2452</v>
      </c>
      <c r="J23" s="9">
        <f t="shared" si="61"/>
        <v>2415</v>
      </c>
      <c r="K23" s="9">
        <f t="shared" si="61"/>
        <v>2348</v>
      </c>
      <c r="L23" s="9">
        <f t="shared" si="61"/>
        <v>2262</v>
      </c>
      <c r="M23" s="9">
        <f>SUM(M5,M8,M12,M13,M17,M19)</f>
        <v>2068</v>
      </c>
      <c r="N23" s="9">
        <f>SUM(N5,N8,N12,N13,N17,N19)</f>
        <v>2046</v>
      </c>
      <c r="O23" s="6"/>
      <c r="P23" s="6"/>
      <c r="Q23" s="6"/>
      <c r="R23" s="6"/>
      <c r="S23" s="6"/>
      <c r="T23" s="6"/>
      <c r="U23" s="6"/>
      <c r="V23" s="6"/>
      <c r="W23" s="6"/>
    </row>
    <row r="24" spans="1:23" ht="17.25" customHeight="1" x14ac:dyDescent="0.2">
      <c r="A24" s="11" t="s">
        <v>20</v>
      </c>
      <c r="B24" s="12">
        <f t="shared" ref="B24" si="62">SUM(B20,B21)</f>
        <v>21356</v>
      </c>
      <c r="C24" s="12">
        <f t="shared" ref="C24:D24" si="63">SUM(C20,C21)</f>
        <v>20423</v>
      </c>
      <c r="D24" s="12">
        <f t="shared" si="63"/>
        <v>19705</v>
      </c>
      <c r="E24" s="12">
        <f t="shared" ref="E24:F24" si="64">SUM(E20,E21)</f>
        <v>21196</v>
      </c>
      <c r="F24" s="12">
        <f t="shared" si="64"/>
        <v>21690</v>
      </c>
      <c r="G24" s="12">
        <f t="shared" ref="G24:L24" si="65">SUM(G20,G21)</f>
        <v>20981</v>
      </c>
      <c r="H24" s="12">
        <f t="shared" si="65"/>
        <v>20666</v>
      </c>
      <c r="I24" s="12">
        <f t="shared" si="65"/>
        <v>22783</v>
      </c>
      <c r="J24" s="12">
        <f t="shared" si="65"/>
        <v>24604</v>
      </c>
      <c r="K24" s="12">
        <f t="shared" si="65"/>
        <v>25776</v>
      </c>
      <c r="L24" s="12">
        <f t="shared" si="65"/>
        <v>28007</v>
      </c>
      <c r="M24" s="12">
        <f>SUM(M20,M21)</f>
        <v>30129</v>
      </c>
      <c r="N24" s="12">
        <f>SUM(N20,N21)</f>
        <v>30541</v>
      </c>
      <c r="O24" s="6"/>
      <c r="P24" s="6"/>
      <c r="Q24" s="6"/>
      <c r="R24" s="6"/>
      <c r="S24" s="6"/>
      <c r="T24" s="6"/>
      <c r="U24" s="6"/>
      <c r="V24" s="6"/>
      <c r="W24" s="6"/>
    </row>
    <row r="25" spans="1:23" ht="17.25" customHeight="1" x14ac:dyDescent="0.2">
      <c r="A25" s="5" t="s">
        <v>23</v>
      </c>
      <c r="B25" s="29"/>
      <c r="C25" s="29"/>
      <c r="D25" s="29"/>
      <c r="E25" s="29"/>
      <c r="F25" s="29"/>
      <c r="G25" s="7"/>
      <c r="H25" s="7"/>
      <c r="I25" s="7"/>
      <c r="J25" s="7"/>
      <c r="K25" s="7"/>
      <c r="L25" s="7"/>
      <c r="M25" s="7"/>
      <c r="N25" s="7"/>
      <c r="O25" s="6"/>
      <c r="P25" s="6"/>
      <c r="Q25" s="6"/>
      <c r="R25" s="6"/>
      <c r="S25" s="6"/>
      <c r="T25" s="6"/>
      <c r="U25" s="6"/>
      <c r="V25" s="6"/>
      <c r="W25" s="6"/>
    </row>
    <row r="26" spans="1:23" ht="12" customHeight="1" x14ac:dyDescent="0.2">
      <c r="A26" s="1" t="s">
        <v>1</v>
      </c>
      <c r="B26" s="7">
        <v>1135</v>
      </c>
      <c r="C26" s="7">
        <v>1140</v>
      </c>
      <c r="D26" s="7">
        <v>1020</v>
      </c>
      <c r="E26" s="7">
        <v>979</v>
      </c>
      <c r="F26" s="7">
        <v>917</v>
      </c>
      <c r="G26" s="7">
        <v>757</v>
      </c>
      <c r="H26" s="7">
        <v>607</v>
      </c>
      <c r="I26" s="7">
        <v>541</v>
      </c>
      <c r="J26" s="7">
        <v>499</v>
      </c>
      <c r="K26" s="7">
        <v>476</v>
      </c>
      <c r="L26" s="7">
        <v>405</v>
      </c>
      <c r="M26" s="7">
        <v>322</v>
      </c>
      <c r="N26" s="7">
        <v>303</v>
      </c>
      <c r="O26" s="6"/>
      <c r="P26" s="6"/>
      <c r="Q26" s="6"/>
      <c r="R26" s="6"/>
      <c r="S26" s="6"/>
      <c r="T26" s="6"/>
      <c r="U26" s="6"/>
      <c r="V26" s="6"/>
      <c r="W26" s="6"/>
    </row>
    <row r="27" spans="1:23" ht="12" customHeight="1" x14ac:dyDescent="0.2">
      <c r="A27" s="1" t="s">
        <v>2</v>
      </c>
      <c r="B27" s="7">
        <v>1006</v>
      </c>
      <c r="C27" s="7">
        <v>1067</v>
      </c>
      <c r="D27" s="7">
        <v>999</v>
      </c>
      <c r="E27" s="7">
        <v>987</v>
      </c>
      <c r="F27" s="7">
        <v>924</v>
      </c>
      <c r="G27" s="7">
        <v>832</v>
      </c>
      <c r="H27" s="7">
        <v>681</v>
      </c>
      <c r="I27" s="7">
        <v>666</v>
      </c>
      <c r="J27" s="7">
        <v>776</v>
      </c>
      <c r="K27" s="7">
        <v>798</v>
      </c>
      <c r="L27" s="7">
        <v>847</v>
      </c>
      <c r="M27" s="7">
        <v>840</v>
      </c>
      <c r="N27" s="7">
        <v>818</v>
      </c>
      <c r="O27" s="6"/>
      <c r="P27" s="6"/>
      <c r="Q27" s="6"/>
      <c r="R27" s="6"/>
      <c r="S27" s="6"/>
      <c r="T27" s="6"/>
      <c r="U27" s="6"/>
      <c r="V27" s="6"/>
      <c r="W27" s="6"/>
    </row>
    <row r="28" spans="1:23" ht="12" customHeight="1" x14ac:dyDescent="0.2">
      <c r="A28" s="1" t="s">
        <v>3</v>
      </c>
      <c r="B28" s="7">
        <v>2010</v>
      </c>
      <c r="C28" s="7">
        <v>1894</v>
      </c>
      <c r="D28" s="7">
        <v>1953</v>
      </c>
      <c r="E28" s="7">
        <v>1962</v>
      </c>
      <c r="F28" s="7">
        <v>2010</v>
      </c>
      <c r="G28" s="7">
        <v>1768</v>
      </c>
      <c r="H28" s="7">
        <v>1647</v>
      </c>
      <c r="I28" s="7">
        <v>1977</v>
      </c>
      <c r="J28" s="7">
        <v>2118</v>
      </c>
      <c r="K28" s="7">
        <v>2207</v>
      </c>
      <c r="L28" s="7">
        <v>2325</v>
      </c>
      <c r="M28" s="7">
        <v>2339</v>
      </c>
      <c r="N28" s="7">
        <v>2351</v>
      </c>
      <c r="O28" s="6"/>
      <c r="P28" s="6"/>
      <c r="Q28" s="6"/>
      <c r="R28" s="6"/>
      <c r="S28" s="6"/>
      <c r="T28" s="6"/>
      <c r="U28" s="6"/>
      <c r="V28" s="6"/>
      <c r="W28" s="6"/>
    </row>
    <row r="29" spans="1:23" ht="12" customHeight="1" x14ac:dyDescent="0.2">
      <c r="A29" s="1" t="s">
        <v>4</v>
      </c>
      <c r="B29" s="7">
        <v>1413</v>
      </c>
      <c r="C29" s="7">
        <v>1382</v>
      </c>
      <c r="D29" s="7">
        <v>1365</v>
      </c>
      <c r="E29" s="7">
        <v>1279</v>
      </c>
      <c r="F29" s="7">
        <v>1164</v>
      </c>
      <c r="G29" s="7">
        <v>996</v>
      </c>
      <c r="H29" s="7">
        <v>672</v>
      </c>
      <c r="I29" s="7">
        <v>601</v>
      </c>
      <c r="J29" s="7">
        <v>579</v>
      </c>
      <c r="K29" s="7">
        <v>568</v>
      </c>
      <c r="L29" s="7">
        <v>512</v>
      </c>
      <c r="M29" s="7">
        <v>438</v>
      </c>
      <c r="N29" s="7">
        <v>419</v>
      </c>
      <c r="O29" s="6"/>
      <c r="P29" s="6"/>
      <c r="Q29" s="6"/>
      <c r="R29" s="6"/>
      <c r="S29" s="6"/>
      <c r="T29" s="6"/>
      <c r="U29" s="6"/>
      <c r="V29" s="6"/>
      <c r="W29" s="6"/>
    </row>
    <row r="30" spans="1:23" ht="12" customHeight="1" x14ac:dyDescent="0.2">
      <c r="A30" s="1" t="s">
        <v>5</v>
      </c>
      <c r="B30" s="7">
        <v>962</v>
      </c>
      <c r="C30" s="7">
        <v>850</v>
      </c>
      <c r="D30" s="7">
        <v>779</v>
      </c>
      <c r="E30" s="7">
        <v>741</v>
      </c>
      <c r="F30" s="7">
        <v>767</v>
      </c>
      <c r="G30" s="7">
        <v>584</v>
      </c>
      <c r="H30" s="7">
        <v>468</v>
      </c>
      <c r="I30" s="7">
        <v>462</v>
      </c>
      <c r="J30" s="7">
        <v>452</v>
      </c>
      <c r="K30" s="7">
        <v>438</v>
      </c>
      <c r="L30" s="7">
        <v>434</v>
      </c>
      <c r="M30" s="7">
        <v>434</v>
      </c>
      <c r="N30" s="7">
        <v>425</v>
      </c>
      <c r="O30" s="6"/>
      <c r="P30" s="6"/>
      <c r="Q30" s="6"/>
      <c r="R30" s="6"/>
      <c r="S30" s="6"/>
      <c r="T30" s="6"/>
      <c r="U30" s="6"/>
      <c r="V30" s="6"/>
      <c r="W30" s="6"/>
    </row>
    <row r="31" spans="1:23" ht="17.25" customHeight="1" x14ac:dyDescent="0.2">
      <c r="A31" s="1" t="s">
        <v>6</v>
      </c>
      <c r="B31" s="7">
        <v>1547</v>
      </c>
      <c r="C31" s="7">
        <v>1410</v>
      </c>
      <c r="D31" s="7">
        <v>1249</v>
      </c>
      <c r="E31" s="7">
        <v>1442</v>
      </c>
      <c r="F31" s="7">
        <v>1425</v>
      </c>
      <c r="G31" s="7">
        <v>1178</v>
      </c>
      <c r="H31" s="7">
        <v>1007</v>
      </c>
      <c r="I31" s="7">
        <v>1171</v>
      </c>
      <c r="J31" s="7">
        <v>1190</v>
      </c>
      <c r="K31" s="7">
        <v>1308</v>
      </c>
      <c r="L31" s="7">
        <v>1416</v>
      </c>
      <c r="M31" s="7">
        <v>1419</v>
      </c>
      <c r="N31" s="7">
        <v>1479</v>
      </c>
      <c r="O31" s="6"/>
      <c r="P31" s="6"/>
      <c r="Q31" s="6"/>
      <c r="R31" s="6"/>
      <c r="S31" s="6"/>
      <c r="T31" s="6"/>
      <c r="U31" s="6"/>
      <c r="V31" s="6"/>
      <c r="W31" s="6"/>
    </row>
    <row r="32" spans="1:23" ht="12" customHeight="1" x14ac:dyDescent="0.2">
      <c r="A32" s="1" t="s">
        <v>7</v>
      </c>
      <c r="B32" s="7">
        <v>2366</v>
      </c>
      <c r="C32" s="7">
        <v>2346</v>
      </c>
      <c r="D32" s="7">
        <v>2151</v>
      </c>
      <c r="E32" s="7">
        <v>2628</v>
      </c>
      <c r="F32" s="7">
        <v>3232</v>
      </c>
      <c r="G32" s="7">
        <v>1916</v>
      </c>
      <c r="H32" s="7">
        <v>1957</v>
      </c>
      <c r="I32" s="7">
        <v>2485</v>
      </c>
      <c r="J32" s="7">
        <v>2862</v>
      </c>
      <c r="K32" s="7">
        <v>3150</v>
      </c>
      <c r="L32" s="7">
        <v>3759</v>
      </c>
      <c r="M32" s="7">
        <v>4738</v>
      </c>
      <c r="N32" s="7">
        <v>4984</v>
      </c>
      <c r="O32" s="6"/>
      <c r="P32" s="6"/>
      <c r="Q32" s="6"/>
      <c r="R32" s="6"/>
      <c r="S32" s="6"/>
      <c r="T32" s="6"/>
      <c r="U32" s="6"/>
      <c r="V32" s="6"/>
      <c r="W32" s="6"/>
    </row>
    <row r="33" spans="1:23" ht="12" customHeight="1" x14ac:dyDescent="0.2">
      <c r="A33" s="1" t="s">
        <v>8</v>
      </c>
      <c r="B33" s="7">
        <v>909</v>
      </c>
      <c r="C33" s="7">
        <v>891</v>
      </c>
      <c r="D33" s="7">
        <v>854</v>
      </c>
      <c r="E33" s="7">
        <v>824</v>
      </c>
      <c r="F33" s="7">
        <v>784</v>
      </c>
      <c r="G33" s="7">
        <v>622</v>
      </c>
      <c r="H33" s="7">
        <v>516</v>
      </c>
      <c r="I33" s="7">
        <v>440</v>
      </c>
      <c r="J33" s="7">
        <v>442</v>
      </c>
      <c r="K33" s="7">
        <v>381</v>
      </c>
      <c r="L33" s="7">
        <v>319</v>
      </c>
      <c r="M33" s="7">
        <v>264</v>
      </c>
      <c r="N33" s="7">
        <v>246</v>
      </c>
      <c r="O33" s="6"/>
      <c r="P33" s="6"/>
      <c r="Q33" s="6"/>
      <c r="R33" s="6"/>
      <c r="S33" s="6"/>
      <c r="T33" s="6"/>
      <c r="U33" s="6"/>
      <c r="V33" s="6"/>
      <c r="W33" s="6"/>
    </row>
    <row r="34" spans="1:23" ht="12" customHeight="1" x14ac:dyDescent="0.2">
      <c r="A34" s="1" t="s">
        <v>9</v>
      </c>
      <c r="B34" s="7">
        <v>879</v>
      </c>
      <c r="C34" s="7">
        <v>872</v>
      </c>
      <c r="D34" s="7">
        <v>785</v>
      </c>
      <c r="E34" s="7">
        <v>738</v>
      </c>
      <c r="F34" s="7">
        <v>675</v>
      </c>
      <c r="G34" s="7">
        <v>557</v>
      </c>
      <c r="H34" s="7">
        <v>366</v>
      </c>
      <c r="I34" s="7">
        <v>299</v>
      </c>
      <c r="J34" s="7">
        <v>287</v>
      </c>
      <c r="K34" s="7">
        <v>282</v>
      </c>
      <c r="L34" s="7">
        <v>235</v>
      </c>
      <c r="M34" s="7">
        <v>195</v>
      </c>
      <c r="N34" s="7">
        <v>196</v>
      </c>
      <c r="O34" s="6"/>
      <c r="P34" s="6"/>
      <c r="Q34" s="6"/>
      <c r="R34" s="6"/>
      <c r="S34" s="6"/>
      <c r="T34" s="6"/>
      <c r="U34" s="6"/>
      <c r="V34" s="6"/>
      <c r="W34" s="6"/>
    </row>
    <row r="35" spans="1:23" ht="12" customHeight="1" x14ac:dyDescent="0.2">
      <c r="A35" s="1" t="s">
        <v>10</v>
      </c>
      <c r="B35" s="7">
        <v>1559</v>
      </c>
      <c r="C35" s="7">
        <v>1416</v>
      </c>
      <c r="D35" s="7">
        <v>1302</v>
      </c>
      <c r="E35" s="7">
        <v>1359</v>
      </c>
      <c r="F35" s="7">
        <v>1315</v>
      </c>
      <c r="G35" s="7">
        <v>905</v>
      </c>
      <c r="H35" s="7">
        <v>678</v>
      </c>
      <c r="I35" s="7">
        <v>919</v>
      </c>
      <c r="J35" s="7">
        <v>1208</v>
      </c>
      <c r="K35" s="7">
        <v>1508</v>
      </c>
      <c r="L35" s="7">
        <v>1699</v>
      </c>
      <c r="M35" s="7">
        <v>1947</v>
      </c>
      <c r="N35" s="7">
        <v>1941</v>
      </c>
      <c r="O35" s="6"/>
      <c r="P35" s="6"/>
      <c r="Q35" s="6"/>
      <c r="R35" s="6"/>
      <c r="S35" s="6"/>
      <c r="T35" s="6"/>
      <c r="U35" s="6"/>
      <c r="V35" s="6"/>
      <c r="W35" s="6"/>
    </row>
    <row r="36" spans="1:23" ht="17.25" customHeight="1" x14ac:dyDescent="0.2">
      <c r="A36" s="1" t="s">
        <v>11</v>
      </c>
      <c r="B36" s="7">
        <v>551</v>
      </c>
      <c r="C36" s="7">
        <v>477</v>
      </c>
      <c r="D36" s="7">
        <v>410</v>
      </c>
      <c r="E36" s="7">
        <v>473</v>
      </c>
      <c r="F36" s="7">
        <v>440</v>
      </c>
      <c r="G36" s="7">
        <v>356</v>
      </c>
      <c r="H36" s="7">
        <v>300</v>
      </c>
      <c r="I36" s="7">
        <v>289</v>
      </c>
      <c r="J36" s="7">
        <v>308</v>
      </c>
      <c r="K36" s="7">
        <v>355</v>
      </c>
      <c r="L36" s="7">
        <v>360</v>
      </c>
      <c r="M36" s="7">
        <v>316</v>
      </c>
      <c r="N36" s="7">
        <v>310</v>
      </c>
      <c r="O36" s="6"/>
      <c r="P36" s="6"/>
      <c r="Q36" s="6"/>
      <c r="R36" s="6"/>
      <c r="S36" s="6"/>
      <c r="T36" s="6"/>
      <c r="U36" s="6"/>
      <c r="V36" s="6"/>
      <c r="W36" s="6"/>
    </row>
    <row r="37" spans="1:23" ht="12" customHeight="1" x14ac:dyDescent="0.2">
      <c r="A37" s="1" t="s">
        <v>12</v>
      </c>
      <c r="B37" s="7">
        <v>2339</v>
      </c>
      <c r="C37" s="7">
        <v>2262</v>
      </c>
      <c r="D37" s="7">
        <v>2424</v>
      </c>
      <c r="E37" s="7">
        <v>2130</v>
      </c>
      <c r="F37" s="7">
        <v>1971</v>
      </c>
      <c r="G37" s="7">
        <v>1603</v>
      </c>
      <c r="H37" s="7">
        <v>1449</v>
      </c>
      <c r="I37" s="7">
        <v>1529</v>
      </c>
      <c r="J37" s="7">
        <v>1574</v>
      </c>
      <c r="K37" s="7">
        <v>1614</v>
      </c>
      <c r="L37" s="7">
        <v>1682</v>
      </c>
      <c r="M37" s="7">
        <v>1659</v>
      </c>
      <c r="N37" s="7">
        <v>1621</v>
      </c>
      <c r="O37" s="6"/>
      <c r="P37" s="6"/>
      <c r="Q37" s="6"/>
      <c r="R37" s="6"/>
      <c r="S37" s="6"/>
      <c r="T37" s="6"/>
      <c r="U37" s="6"/>
      <c r="V37" s="6"/>
      <c r="W37" s="6"/>
    </row>
    <row r="38" spans="1:23" ht="12" customHeight="1" x14ac:dyDescent="0.2">
      <c r="A38" s="1" t="s">
        <v>13</v>
      </c>
      <c r="B38" s="7">
        <v>361</v>
      </c>
      <c r="C38" s="7">
        <v>371</v>
      </c>
      <c r="D38" s="7">
        <v>346</v>
      </c>
      <c r="E38" s="7">
        <v>336</v>
      </c>
      <c r="F38" s="7">
        <v>292</v>
      </c>
      <c r="G38" s="7">
        <v>248</v>
      </c>
      <c r="H38" s="7">
        <v>168</v>
      </c>
      <c r="I38" s="7">
        <v>145</v>
      </c>
      <c r="J38" s="7">
        <v>126</v>
      </c>
      <c r="K38" s="7">
        <v>118</v>
      </c>
      <c r="L38" s="7">
        <v>104</v>
      </c>
      <c r="M38" s="7">
        <v>97</v>
      </c>
      <c r="N38" s="7">
        <v>107</v>
      </c>
      <c r="O38" s="6"/>
      <c r="P38" s="6"/>
      <c r="Q38" s="6"/>
      <c r="R38" s="6"/>
      <c r="S38" s="6"/>
      <c r="T38" s="6"/>
      <c r="U38" s="6"/>
      <c r="V38" s="6"/>
      <c r="W38" s="6"/>
    </row>
    <row r="39" spans="1:23" ht="12" customHeight="1" x14ac:dyDescent="0.2">
      <c r="A39" s="1" t="s">
        <v>14</v>
      </c>
      <c r="B39" s="7">
        <v>1464</v>
      </c>
      <c r="C39" s="7">
        <v>1342</v>
      </c>
      <c r="D39" s="7">
        <v>1295</v>
      </c>
      <c r="E39" s="7">
        <v>1337</v>
      </c>
      <c r="F39" s="7">
        <v>1321</v>
      </c>
      <c r="G39" s="7">
        <v>1097</v>
      </c>
      <c r="H39" s="7">
        <v>923</v>
      </c>
      <c r="I39" s="7">
        <v>903</v>
      </c>
      <c r="J39" s="7">
        <v>912</v>
      </c>
      <c r="K39" s="7">
        <v>960</v>
      </c>
      <c r="L39" s="7">
        <v>950</v>
      </c>
      <c r="M39" s="7">
        <v>889</v>
      </c>
      <c r="N39" s="7">
        <v>876</v>
      </c>
      <c r="O39" s="6"/>
      <c r="P39" s="6"/>
      <c r="Q39" s="6"/>
      <c r="R39" s="6"/>
      <c r="S39" s="6"/>
      <c r="T39" s="6"/>
      <c r="U39" s="6"/>
      <c r="V39" s="6"/>
      <c r="W39" s="6"/>
    </row>
    <row r="40" spans="1:23" ht="12" customHeight="1" x14ac:dyDescent="0.2">
      <c r="A40" s="1" t="s">
        <v>15</v>
      </c>
      <c r="B40" s="7">
        <v>1012</v>
      </c>
      <c r="C40" s="7">
        <v>947</v>
      </c>
      <c r="D40" s="7">
        <v>767</v>
      </c>
      <c r="E40" s="7">
        <v>693</v>
      </c>
      <c r="F40" s="7">
        <v>626</v>
      </c>
      <c r="G40" s="7">
        <v>540</v>
      </c>
      <c r="H40" s="7">
        <v>412</v>
      </c>
      <c r="I40" s="7">
        <v>380</v>
      </c>
      <c r="J40" s="7">
        <v>372</v>
      </c>
      <c r="K40" s="7">
        <v>391</v>
      </c>
      <c r="L40" s="7">
        <v>402</v>
      </c>
      <c r="M40" s="7">
        <v>390</v>
      </c>
      <c r="N40" s="7">
        <v>393</v>
      </c>
      <c r="O40" s="6"/>
      <c r="P40" s="6"/>
      <c r="Q40" s="6"/>
      <c r="R40" s="6"/>
      <c r="S40" s="6"/>
      <c r="T40" s="6"/>
      <c r="U40" s="6"/>
      <c r="V40" s="6"/>
      <c r="W40" s="6"/>
    </row>
    <row r="41" spans="1:23" ht="17.25" customHeight="1" x14ac:dyDescent="0.2">
      <c r="A41" s="1" t="s">
        <v>16</v>
      </c>
      <c r="B41" s="7">
        <v>945</v>
      </c>
      <c r="C41" s="7">
        <v>983</v>
      </c>
      <c r="D41" s="7">
        <v>1351</v>
      </c>
      <c r="E41" s="7">
        <v>2385</v>
      </c>
      <c r="F41" s="7">
        <v>3016</v>
      </c>
      <c r="G41" s="7">
        <v>6298</v>
      </c>
      <c r="H41" s="7">
        <v>8052</v>
      </c>
      <c r="I41" s="7">
        <v>8875</v>
      </c>
      <c r="J41" s="7">
        <v>9538</v>
      </c>
      <c r="K41" s="7">
        <v>9615</v>
      </c>
      <c r="L41" s="7">
        <v>9724</v>
      </c>
      <c r="M41" s="7">
        <v>9699</v>
      </c>
      <c r="N41" s="7">
        <v>9627</v>
      </c>
      <c r="O41" s="6"/>
      <c r="P41" s="6"/>
      <c r="Q41" s="6"/>
      <c r="R41" s="6"/>
      <c r="S41" s="6"/>
      <c r="T41" s="6"/>
      <c r="U41" s="6"/>
      <c r="V41" s="6"/>
      <c r="W41" s="6"/>
    </row>
    <row r="42" spans="1:23" ht="17.25" customHeight="1" x14ac:dyDescent="0.2">
      <c r="A42" s="8" t="s">
        <v>17</v>
      </c>
      <c r="B42" s="9">
        <f t="shared" ref="B42" si="66">SUM(B43:B44)</f>
        <v>19513</v>
      </c>
      <c r="C42" s="9">
        <f t="shared" ref="C42:D42" si="67">SUM(C43:C44)</f>
        <v>18667</v>
      </c>
      <c r="D42" s="9">
        <f t="shared" si="67"/>
        <v>17699</v>
      </c>
      <c r="E42" s="9">
        <f t="shared" ref="E42:G42" si="68">SUM(E43:E44)</f>
        <v>17908</v>
      </c>
      <c r="F42" s="9">
        <f t="shared" si="68"/>
        <v>17863</v>
      </c>
      <c r="G42" s="9">
        <f t="shared" si="68"/>
        <v>13959</v>
      </c>
      <c r="H42" s="9">
        <f t="shared" ref="H42" si="69">SUM(H43:H44)</f>
        <v>11851</v>
      </c>
      <c r="I42" s="9">
        <f t="shared" ref="I42" si="70">SUM(I43:I44)</f>
        <v>12807</v>
      </c>
      <c r="J42" s="9">
        <f t="shared" ref="J42" si="71">SUM(J43:J44)</f>
        <v>13705</v>
      </c>
      <c r="K42" s="9">
        <f t="shared" ref="K42" si="72">SUM(K43:K44)</f>
        <v>14554</v>
      </c>
      <c r="L42" s="9">
        <f t="shared" ref="L42" si="73">SUM(L43:L44)</f>
        <v>15449</v>
      </c>
      <c r="M42" s="9">
        <f>SUM(M43:M44)</f>
        <v>16287</v>
      </c>
      <c r="N42" s="9">
        <f>SUM(N43:N44)</f>
        <v>16469</v>
      </c>
      <c r="O42" s="6"/>
      <c r="P42" s="6"/>
      <c r="Q42" s="6"/>
      <c r="R42" s="6"/>
      <c r="S42" s="6"/>
      <c r="T42" s="6"/>
      <c r="U42" s="6"/>
      <c r="V42" s="6"/>
      <c r="W42" s="6"/>
    </row>
    <row r="43" spans="1:23" ht="12" customHeight="1" x14ac:dyDescent="0.2">
      <c r="A43" s="10" t="s">
        <v>18</v>
      </c>
      <c r="B43" s="9">
        <f t="shared" ref="B43" si="74">SUM(B27,B28,B30,B31,B32,B35,B36,B37,B39)</f>
        <v>13804</v>
      </c>
      <c r="C43" s="9">
        <f t="shared" ref="C43:D43" si="75">SUM(C27,C28,C30,C31,C32,C35,C36,C37,C39)</f>
        <v>13064</v>
      </c>
      <c r="D43" s="9">
        <f t="shared" si="75"/>
        <v>12562</v>
      </c>
      <c r="E43" s="9">
        <f t="shared" ref="E43:F43" si="76">SUM(E27,E28,E30,E31,E32,E35,E36,E37,E39)</f>
        <v>13059</v>
      </c>
      <c r="F43" s="9">
        <f t="shared" si="76"/>
        <v>13405</v>
      </c>
      <c r="G43" s="9">
        <f t="shared" ref="G43:L43" si="77">SUM(G27,G28,G30,G31,G32,G35,G36,G37,G39)</f>
        <v>10239</v>
      </c>
      <c r="H43" s="9">
        <f t="shared" si="77"/>
        <v>9110</v>
      </c>
      <c r="I43" s="9">
        <f t="shared" si="77"/>
        <v>10401</v>
      </c>
      <c r="J43" s="9">
        <f t="shared" si="77"/>
        <v>11400</v>
      </c>
      <c r="K43" s="9">
        <f t="shared" si="77"/>
        <v>12338</v>
      </c>
      <c r="L43" s="9">
        <f t="shared" si="77"/>
        <v>13472</v>
      </c>
      <c r="M43" s="9">
        <f>SUM(M27,M28,M30,M31,M32,M35,M36,M37,M39)</f>
        <v>14581</v>
      </c>
      <c r="N43" s="9">
        <f>SUM(N27,N28,N30,N31,N32,N35,N36,N37,N39)</f>
        <v>14805</v>
      </c>
      <c r="O43" s="6"/>
      <c r="P43" s="6"/>
      <c r="Q43" s="6"/>
      <c r="R43" s="6"/>
      <c r="S43" s="6"/>
      <c r="T43" s="6"/>
      <c r="U43" s="6"/>
      <c r="V43" s="6"/>
      <c r="W43" s="6"/>
    </row>
    <row r="44" spans="1:23" ht="12" customHeight="1" x14ac:dyDescent="0.2">
      <c r="A44" s="8" t="s">
        <v>19</v>
      </c>
      <c r="B44" s="9">
        <f t="shared" ref="B44" si="78">SUM(B26,B29,B33,B34,B38,B40)</f>
        <v>5709</v>
      </c>
      <c r="C44" s="9">
        <f t="shared" ref="C44:D44" si="79">SUM(C26,C29,C33,C34,C38,C40)</f>
        <v>5603</v>
      </c>
      <c r="D44" s="9">
        <f t="shared" si="79"/>
        <v>5137</v>
      </c>
      <c r="E44" s="9">
        <f t="shared" ref="E44:F44" si="80">SUM(E26,E29,E33,E34,E38,E40)</f>
        <v>4849</v>
      </c>
      <c r="F44" s="9">
        <f t="shared" si="80"/>
        <v>4458</v>
      </c>
      <c r="G44" s="9">
        <f t="shared" ref="G44:L44" si="81">SUM(G26,G29,G33,G34,G38,G40)</f>
        <v>3720</v>
      </c>
      <c r="H44" s="9">
        <f t="shared" si="81"/>
        <v>2741</v>
      </c>
      <c r="I44" s="9">
        <f t="shared" si="81"/>
        <v>2406</v>
      </c>
      <c r="J44" s="9">
        <f t="shared" si="81"/>
        <v>2305</v>
      </c>
      <c r="K44" s="9">
        <f t="shared" si="81"/>
        <v>2216</v>
      </c>
      <c r="L44" s="9">
        <f t="shared" si="81"/>
        <v>1977</v>
      </c>
      <c r="M44" s="9">
        <f>SUM(M26,M29,M33,M34,M38,M40)</f>
        <v>1706</v>
      </c>
      <c r="N44" s="9">
        <f>SUM(N26,N29,N33,N34,N38,N40)</f>
        <v>1664</v>
      </c>
      <c r="O44" s="6"/>
      <c r="P44" s="6"/>
      <c r="Q44" s="6"/>
      <c r="R44" s="6"/>
      <c r="S44" s="6"/>
      <c r="T44" s="6"/>
      <c r="U44" s="6"/>
      <c r="V44" s="6"/>
      <c r="W44" s="6"/>
    </row>
    <row r="45" spans="1:23" ht="17.25" customHeight="1" x14ac:dyDescent="0.2">
      <c r="A45" s="11" t="s">
        <v>20</v>
      </c>
      <c r="B45" s="12">
        <f t="shared" ref="B45" si="82">SUM(B41,B42)</f>
        <v>20458</v>
      </c>
      <c r="C45" s="12">
        <f t="shared" ref="C45:D45" si="83">SUM(C41,C42)</f>
        <v>19650</v>
      </c>
      <c r="D45" s="12">
        <f t="shared" si="83"/>
        <v>19050</v>
      </c>
      <c r="E45" s="12">
        <f t="shared" ref="E45:F45" si="84">SUM(E41,E42)</f>
        <v>20293</v>
      </c>
      <c r="F45" s="12">
        <f t="shared" si="84"/>
        <v>20879</v>
      </c>
      <c r="G45" s="12">
        <f t="shared" ref="G45:L45" si="85">SUM(G41,G42)</f>
        <v>20257</v>
      </c>
      <c r="H45" s="12">
        <f t="shared" si="85"/>
        <v>19903</v>
      </c>
      <c r="I45" s="12">
        <f t="shared" si="85"/>
        <v>21682</v>
      </c>
      <c r="J45" s="12">
        <f t="shared" si="85"/>
        <v>23243</v>
      </c>
      <c r="K45" s="12">
        <f t="shared" si="85"/>
        <v>24169</v>
      </c>
      <c r="L45" s="12">
        <f t="shared" si="85"/>
        <v>25173</v>
      </c>
      <c r="M45" s="12">
        <f>SUM(M41,M42)</f>
        <v>25986</v>
      </c>
      <c r="N45" s="12">
        <f>SUM(N41,N42)</f>
        <v>26096</v>
      </c>
      <c r="O45" s="6"/>
      <c r="P45" s="6"/>
      <c r="Q45" s="6"/>
      <c r="R45" s="6"/>
      <c r="S45" s="6"/>
      <c r="T45" s="6"/>
      <c r="U45" s="6"/>
      <c r="V45" s="6"/>
      <c r="W45" s="6"/>
    </row>
    <row r="46" spans="1:23" ht="17.25" customHeight="1" x14ac:dyDescent="0.2">
      <c r="A46" s="5" t="s">
        <v>24</v>
      </c>
      <c r="B46" s="29"/>
      <c r="C46" s="29"/>
      <c r="D46" s="29"/>
      <c r="E46" s="29"/>
      <c r="F46" s="29"/>
      <c r="G46" s="7"/>
      <c r="H46" s="7"/>
      <c r="I46" s="7"/>
      <c r="J46" s="7"/>
      <c r="K46" s="7"/>
      <c r="L46" s="7"/>
      <c r="M46" s="7"/>
      <c r="N46" s="7"/>
      <c r="O46" s="6"/>
      <c r="P46" s="6"/>
      <c r="Q46" s="6"/>
      <c r="R46" s="6"/>
      <c r="S46" s="6"/>
      <c r="T46" s="6"/>
      <c r="U46" s="6"/>
      <c r="V46" s="6"/>
      <c r="W46" s="6"/>
    </row>
    <row r="47" spans="1:23" ht="12" customHeight="1" x14ac:dyDescent="0.2">
      <c r="A47" s="1" t="s">
        <v>1</v>
      </c>
      <c r="B47" s="7">
        <v>12</v>
      </c>
      <c r="C47" s="7">
        <v>2</v>
      </c>
      <c r="D47" s="7">
        <v>1</v>
      </c>
      <c r="E47" s="7">
        <v>5</v>
      </c>
      <c r="F47" s="7">
        <v>10</v>
      </c>
      <c r="G47" s="7">
        <v>9</v>
      </c>
      <c r="H47" s="7">
        <v>5</v>
      </c>
      <c r="I47" s="7">
        <v>9</v>
      </c>
      <c r="J47" s="7">
        <v>27</v>
      </c>
      <c r="K47" s="7">
        <v>35</v>
      </c>
      <c r="L47" s="7">
        <v>65</v>
      </c>
      <c r="M47" s="7">
        <v>85</v>
      </c>
      <c r="N47" s="7">
        <v>87</v>
      </c>
      <c r="O47" s="6"/>
      <c r="P47" s="6"/>
      <c r="Q47" s="6"/>
      <c r="R47" s="6"/>
      <c r="S47" s="6"/>
      <c r="T47" s="6"/>
      <c r="U47" s="6"/>
      <c r="V47" s="6"/>
      <c r="W47" s="6"/>
    </row>
    <row r="48" spans="1:23" ht="12" customHeight="1" x14ac:dyDescent="0.2">
      <c r="A48" s="1" t="s">
        <v>2</v>
      </c>
      <c r="B48" s="7">
        <v>76</v>
      </c>
      <c r="C48" s="7">
        <v>66</v>
      </c>
      <c r="D48" s="7">
        <v>48</v>
      </c>
      <c r="E48" s="7">
        <v>38</v>
      </c>
      <c r="F48" s="7">
        <v>17</v>
      </c>
      <c r="G48" s="7">
        <v>14</v>
      </c>
      <c r="H48" s="7">
        <v>9</v>
      </c>
      <c r="I48" s="7">
        <v>18</v>
      </c>
      <c r="J48" s="7">
        <v>30</v>
      </c>
      <c r="K48" s="7">
        <v>27</v>
      </c>
      <c r="L48" s="7">
        <v>49</v>
      </c>
      <c r="M48" s="7">
        <v>46</v>
      </c>
      <c r="N48" s="7">
        <v>45</v>
      </c>
      <c r="O48" s="6"/>
      <c r="P48" s="6"/>
      <c r="Q48" s="6"/>
      <c r="R48" s="6"/>
      <c r="S48" s="6"/>
      <c r="T48" s="6"/>
      <c r="U48" s="6"/>
      <c r="V48" s="6"/>
      <c r="W48" s="6"/>
    </row>
    <row r="49" spans="1:23" ht="12" customHeight="1" x14ac:dyDescent="0.2">
      <c r="A49" s="1" t="s">
        <v>3</v>
      </c>
      <c r="B49" s="7">
        <v>94</v>
      </c>
      <c r="C49" s="7">
        <v>64</v>
      </c>
      <c r="D49" s="7">
        <v>61</v>
      </c>
      <c r="E49" s="7">
        <v>52</v>
      </c>
      <c r="F49" s="7">
        <v>67</v>
      </c>
      <c r="G49" s="7">
        <v>33</v>
      </c>
      <c r="H49" s="7">
        <v>29</v>
      </c>
      <c r="I49" s="7">
        <v>71</v>
      </c>
      <c r="J49" s="7">
        <v>77</v>
      </c>
      <c r="K49" s="7">
        <v>76</v>
      </c>
      <c r="L49" s="7">
        <v>82</v>
      </c>
      <c r="M49" s="7">
        <v>79</v>
      </c>
      <c r="N49" s="7">
        <v>64</v>
      </c>
      <c r="O49" s="6"/>
      <c r="P49" s="6"/>
      <c r="Q49" s="6"/>
      <c r="R49" s="6"/>
      <c r="S49" s="6"/>
      <c r="T49" s="6"/>
      <c r="U49" s="6"/>
      <c r="V49" s="6"/>
      <c r="W49" s="6"/>
    </row>
    <row r="50" spans="1:23" ht="12" customHeight="1" x14ac:dyDescent="0.2">
      <c r="A50" s="1" t="s">
        <v>4</v>
      </c>
      <c r="B50" s="7">
        <v>44</v>
      </c>
      <c r="C50" s="7">
        <v>42</v>
      </c>
      <c r="D50" s="7">
        <v>53</v>
      </c>
      <c r="E50" s="7">
        <v>69</v>
      </c>
      <c r="F50" s="7">
        <v>23</v>
      </c>
      <c r="G50" s="7">
        <v>26</v>
      </c>
      <c r="H50" s="7">
        <v>12</v>
      </c>
      <c r="I50" s="7">
        <v>7</v>
      </c>
      <c r="J50" s="7">
        <v>21</v>
      </c>
      <c r="K50" s="7">
        <v>22</v>
      </c>
      <c r="L50" s="7">
        <v>22</v>
      </c>
      <c r="M50" s="7">
        <v>14</v>
      </c>
      <c r="N50" s="7">
        <v>16</v>
      </c>
      <c r="O50" s="6"/>
      <c r="P50" s="6"/>
      <c r="Q50" s="6"/>
      <c r="R50" s="6"/>
      <c r="S50" s="6"/>
      <c r="T50" s="6"/>
      <c r="U50" s="6"/>
      <c r="V50" s="6"/>
      <c r="W50" s="6"/>
    </row>
    <row r="51" spans="1:23" ht="12" customHeight="1" x14ac:dyDescent="0.2">
      <c r="A51" s="1" t="s">
        <v>5</v>
      </c>
      <c r="B51" s="7">
        <v>7</v>
      </c>
      <c r="C51" s="7">
        <v>18</v>
      </c>
      <c r="D51" s="7">
        <v>4</v>
      </c>
      <c r="E51" s="7">
        <v>15</v>
      </c>
      <c r="F51" s="7">
        <v>8</v>
      </c>
      <c r="G51" s="7">
        <v>10</v>
      </c>
      <c r="H51" s="7">
        <v>3</v>
      </c>
      <c r="I51" s="7">
        <v>9</v>
      </c>
      <c r="J51" s="7">
        <v>24</v>
      </c>
      <c r="K51" s="7">
        <v>33</v>
      </c>
      <c r="L51" s="7">
        <v>25</v>
      </c>
      <c r="M51" s="7">
        <v>26</v>
      </c>
      <c r="N51" s="7">
        <v>23</v>
      </c>
      <c r="O51" s="6"/>
      <c r="P51" s="6"/>
      <c r="Q51" s="6"/>
      <c r="R51" s="6"/>
      <c r="S51" s="6"/>
      <c r="T51" s="6"/>
      <c r="U51" s="6"/>
      <c r="V51" s="6"/>
      <c r="W51" s="6"/>
    </row>
    <row r="52" spans="1:23" ht="17.25" customHeight="1" x14ac:dyDescent="0.2">
      <c r="A52" s="1" t="s">
        <v>6</v>
      </c>
      <c r="B52" s="7">
        <v>121</v>
      </c>
      <c r="C52" s="7">
        <v>126</v>
      </c>
      <c r="D52" s="7">
        <v>86</v>
      </c>
      <c r="E52" s="7">
        <v>46</v>
      </c>
      <c r="F52" s="7">
        <v>28</v>
      </c>
      <c r="G52" s="7">
        <v>24</v>
      </c>
      <c r="H52" s="7">
        <v>17</v>
      </c>
      <c r="I52" s="7">
        <v>21</v>
      </c>
      <c r="J52" s="7">
        <v>41</v>
      </c>
      <c r="K52" s="7">
        <v>39</v>
      </c>
      <c r="L52" s="7">
        <v>49</v>
      </c>
      <c r="M52" s="7">
        <v>59</v>
      </c>
      <c r="N52" s="7">
        <v>54</v>
      </c>
      <c r="O52" s="6"/>
      <c r="P52" s="6"/>
      <c r="Q52" s="6"/>
      <c r="R52" s="6"/>
      <c r="S52" s="6"/>
      <c r="T52" s="6"/>
      <c r="U52" s="6"/>
      <c r="V52" s="6"/>
      <c r="W52" s="6"/>
    </row>
    <row r="53" spans="1:23" ht="12" customHeight="1" x14ac:dyDescent="0.2">
      <c r="A53" s="1" t="s">
        <v>7</v>
      </c>
      <c r="B53" s="7">
        <v>52</v>
      </c>
      <c r="C53" s="7">
        <v>23</v>
      </c>
      <c r="D53" s="7">
        <v>23</v>
      </c>
      <c r="E53" s="7">
        <v>104</v>
      </c>
      <c r="F53" s="7">
        <v>178</v>
      </c>
      <c r="G53" s="7">
        <v>61</v>
      </c>
      <c r="H53" s="7">
        <v>93</v>
      </c>
      <c r="I53" s="7">
        <v>123</v>
      </c>
      <c r="J53" s="7">
        <v>143</v>
      </c>
      <c r="K53" s="7">
        <v>149</v>
      </c>
      <c r="L53" s="7">
        <v>195</v>
      </c>
      <c r="M53" s="7">
        <v>253</v>
      </c>
      <c r="N53" s="7">
        <v>260</v>
      </c>
      <c r="O53" s="6"/>
      <c r="P53" s="6"/>
      <c r="Q53" s="6"/>
      <c r="R53" s="6"/>
      <c r="S53" s="6"/>
      <c r="T53" s="6"/>
      <c r="U53" s="6"/>
      <c r="V53" s="6"/>
      <c r="W53" s="6"/>
    </row>
    <row r="54" spans="1:23" ht="12" customHeight="1" x14ac:dyDescent="0.2">
      <c r="A54" s="1" t="s">
        <v>8</v>
      </c>
      <c r="B54" s="7">
        <v>8</v>
      </c>
      <c r="C54" s="7">
        <v>4</v>
      </c>
      <c r="D54" s="7">
        <v>6</v>
      </c>
      <c r="E54" s="7">
        <v>9</v>
      </c>
      <c r="F54" s="7">
        <v>4</v>
      </c>
      <c r="G54" s="7">
        <v>3</v>
      </c>
      <c r="H54" s="7">
        <v>7</v>
      </c>
      <c r="I54" s="7">
        <v>13</v>
      </c>
      <c r="J54" s="7">
        <v>15</v>
      </c>
      <c r="K54" s="7">
        <v>18</v>
      </c>
      <c r="L54" s="7">
        <v>31</v>
      </c>
      <c r="M54" s="7">
        <v>18</v>
      </c>
      <c r="N54" s="7">
        <v>21</v>
      </c>
      <c r="O54" s="6"/>
      <c r="P54" s="6"/>
      <c r="Q54" s="6"/>
      <c r="R54" s="6"/>
      <c r="S54" s="6"/>
      <c r="T54" s="6"/>
      <c r="U54" s="6"/>
      <c r="V54" s="6"/>
      <c r="W54" s="6"/>
    </row>
    <row r="55" spans="1:23" ht="12" customHeight="1" x14ac:dyDescent="0.2">
      <c r="A55" s="1" t="s">
        <v>9</v>
      </c>
      <c r="B55" s="7" t="s">
        <v>26</v>
      </c>
      <c r="C55" s="7">
        <v>3</v>
      </c>
      <c r="D55" s="19" t="s">
        <v>26</v>
      </c>
      <c r="E55" s="7">
        <v>3</v>
      </c>
      <c r="F55" s="7">
        <v>4</v>
      </c>
      <c r="G55" s="7">
        <v>4</v>
      </c>
      <c r="H55" s="7">
        <v>3</v>
      </c>
      <c r="I55" s="7">
        <v>5</v>
      </c>
      <c r="J55" s="7">
        <v>9</v>
      </c>
      <c r="K55" s="7">
        <v>14</v>
      </c>
      <c r="L55" s="7">
        <v>24</v>
      </c>
      <c r="M55" s="7">
        <v>23</v>
      </c>
      <c r="N55" s="7">
        <v>21</v>
      </c>
      <c r="O55" s="6"/>
      <c r="P55" s="6"/>
      <c r="Q55" s="6"/>
      <c r="R55" s="6"/>
      <c r="S55" s="6"/>
      <c r="T55" s="6"/>
      <c r="U55" s="6"/>
      <c r="V55" s="6"/>
      <c r="W55" s="6"/>
    </row>
    <row r="56" spans="1:23" ht="12" customHeight="1" x14ac:dyDescent="0.2">
      <c r="A56" s="1" t="s">
        <v>10</v>
      </c>
      <c r="B56" s="7">
        <v>56</v>
      </c>
      <c r="C56" s="7">
        <v>44</v>
      </c>
      <c r="D56" s="7">
        <v>40</v>
      </c>
      <c r="E56" s="7">
        <v>95</v>
      </c>
      <c r="F56" s="7">
        <v>27</v>
      </c>
      <c r="G56" s="7">
        <v>22</v>
      </c>
      <c r="H56" s="7">
        <v>13</v>
      </c>
      <c r="I56" s="7">
        <v>31</v>
      </c>
      <c r="J56" s="7">
        <v>47</v>
      </c>
      <c r="K56" s="7">
        <v>59</v>
      </c>
      <c r="L56" s="7">
        <v>76</v>
      </c>
      <c r="M56" s="7">
        <v>71</v>
      </c>
      <c r="N56" s="7">
        <v>72</v>
      </c>
      <c r="O56" s="6"/>
      <c r="P56" s="6"/>
      <c r="Q56" s="6"/>
      <c r="R56" s="6"/>
      <c r="S56" s="6"/>
      <c r="T56" s="6"/>
      <c r="U56" s="6"/>
      <c r="V56" s="6"/>
      <c r="W56" s="6"/>
    </row>
    <row r="57" spans="1:23" ht="17.25" customHeight="1" x14ac:dyDescent="0.2">
      <c r="A57" s="1" t="s">
        <v>11</v>
      </c>
      <c r="B57" s="7">
        <v>13</v>
      </c>
      <c r="C57" s="7">
        <v>12</v>
      </c>
      <c r="D57" s="7">
        <v>9</v>
      </c>
      <c r="E57" s="7">
        <v>9</v>
      </c>
      <c r="F57" s="7">
        <v>8</v>
      </c>
      <c r="G57" s="7">
        <v>3</v>
      </c>
      <c r="H57" s="7">
        <v>12</v>
      </c>
      <c r="I57" s="7">
        <v>12</v>
      </c>
      <c r="J57" s="7">
        <v>11</v>
      </c>
      <c r="K57" s="7">
        <v>18</v>
      </c>
      <c r="L57" s="7">
        <v>22</v>
      </c>
      <c r="M57" s="7">
        <v>24</v>
      </c>
      <c r="N57" s="7">
        <v>25</v>
      </c>
      <c r="O57" s="6"/>
      <c r="P57" s="6"/>
      <c r="Q57" s="6"/>
      <c r="R57" s="6"/>
      <c r="S57" s="6"/>
      <c r="T57" s="6"/>
      <c r="U57" s="6"/>
      <c r="V57" s="6"/>
      <c r="W57" s="6"/>
    </row>
    <row r="58" spans="1:23" ht="12" customHeight="1" x14ac:dyDescent="0.2">
      <c r="A58" s="1" t="s">
        <v>12</v>
      </c>
      <c r="B58" s="7">
        <v>256</v>
      </c>
      <c r="C58" s="7">
        <v>154</v>
      </c>
      <c r="D58" s="7">
        <v>105</v>
      </c>
      <c r="E58" s="7">
        <v>102</v>
      </c>
      <c r="F58" s="7">
        <v>70</v>
      </c>
      <c r="G58" s="7">
        <v>53</v>
      </c>
      <c r="H58" s="7">
        <v>20</v>
      </c>
      <c r="I58" s="7">
        <v>32</v>
      </c>
      <c r="J58" s="7">
        <v>56</v>
      </c>
      <c r="K58" s="7">
        <v>52</v>
      </c>
      <c r="L58" s="7">
        <v>66</v>
      </c>
      <c r="M58" s="7">
        <v>67</v>
      </c>
      <c r="N58" s="7">
        <v>70</v>
      </c>
      <c r="O58" s="6"/>
      <c r="P58" s="6"/>
      <c r="Q58" s="6"/>
      <c r="R58" s="6"/>
      <c r="S58" s="6"/>
      <c r="T58" s="6"/>
      <c r="U58" s="6"/>
      <c r="V58" s="6"/>
      <c r="W58" s="6"/>
    </row>
    <row r="59" spans="1:23" ht="12" customHeight="1" x14ac:dyDescent="0.2">
      <c r="A59" s="1" t="s">
        <v>13</v>
      </c>
      <c r="B59" s="7">
        <v>5</v>
      </c>
      <c r="C59" s="7">
        <v>2</v>
      </c>
      <c r="D59" s="7">
        <v>2</v>
      </c>
      <c r="E59" s="7">
        <v>3</v>
      </c>
      <c r="F59" s="7">
        <v>6</v>
      </c>
      <c r="G59" s="7">
        <v>11</v>
      </c>
      <c r="H59" s="7">
        <v>7</v>
      </c>
      <c r="I59" s="7">
        <v>4</v>
      </c>
      <c r="J59" s="7">
        <v>7</v>
      </c>
      <c r="K59" s="7">
        <v>6</v>
      </c>
      <c r="L59" s="7">
        <v>9</v>
      </c>
      <c r="M59" s="7">
        <v>3</v>
      </c>
      <c r="N59" s="7">
        <v>6</v>
      </c>
      <c r="O59" s="6"/>
      <c r="P59" s="6"/>
      <c r="Q59" s="6"/>
      <c r="R59" s="6"/>
      <c r="S59" s="6"/>
      <c r="T59" s="6"/>
      <c r="U59" s="6"/>
      <c r="V59" s="6"/>
      <c r="W59" s="6"/>
    </row>
    <row r="60" spans="1:23" ht="12" customHeight="1" x14ac:dyDescent="0.2">
      <c r="A60" s="1" t="s">
        <v>14</v>
      </c>
      <c r="B60" s="7">
        <v>57</v>
      </c>
      <c r="C60" s="7">
        <v>97</v>
      </c>
      <c r="D60" s="7">
        <v>81</v>
      </c>
      <c r="E60" s="7">
        <v>102</v>
      </c>
      <c r="F60" s="7">
        <v>61</v>
      </c>
      <c r="G60" s="7">
        <v>54</v>
      </c>
      <c r="H60" s="7">
        <v>25</v>
      </c>
      <c r="I60" s="7">
        <v>31</v>
      </c>
      <c r="J60" s="7">
        <v>30</v>
      </c>
      <c r="K60" s="7">
        <v>38</v>
      </c>
      <c r="L60" s="7">
        <v>37</v>
      </c>
      <c r="M60" s="7">
        <v>49</v>
      </c>
      <c r="N60" s="7">
        <v>44</v>
      </c>
      <c r="O60" s="6"/>
      <c r="P60" s="6"/>
      <c r="Q60" s="6"/>
      <c r="R60" s="6"/>
      <c r="S60" s="6"/>
      <c r="T60" s="6"/>
      <c r="U60" s="6"/>
      <c r="V60" s="6"/>
      <c r="W60" s="6"/>
    </row>
    <row r="61" spans="1:23" ht="12" customHeight="1" x14ac:dyDescent="0.2">
      <c r="A61" s="1" t="s">
        <v>15</v>
      </c>
      <c r="B61" s="7">
        <v>25</v>
      </c>
      <c r="C61" s="7">
        <v>18</v>
      </c>
      <c r="D61" s="7">
        <v>10</v>
      </c>
      <c r="E61" s="7">
        <v>5</v>
      </c>
      <c r="F61" s="7">
        <v>20</v>
      </c>
      <c r="G61" s="7">
        <v>10</v>
      </c>
      <c r="H61" s="7">
        <v>9</v>
      </c>
      <c r="I61" s="7">
        <v>7</v>
      </c>
      <c r="J61" s="7">
        <v>9</v>
      </c>
      <c r="K61" s="7">
        <v>15</v>
      </c>
      <c r="L61" s="7">
        <v>22</v>
      </c>
      <c r="M61" s="7">
        <v>23</v>
      </c>
      <c r="N61" s="7">
        <v>19</v>
      </c>
      <c r="O61" s="6"/>
      <c r="P61" s="6"/>
      <c r="Q61" s="6"/>
      <c r="R61" s="6"/>
      <c r="S61" s="6"/>
      <c r="T61" s="6"/>
      <c r="U61" s="6"/>
      <c r="V61" s="6"/>
      <c r="W61" s="6"/>
    </row>
    <row r="62" spans="1:23" ht="17.25" customHeight="1" x14ac:dyDescent="0.2">
      <c r="A62" s="1" t="s">
        <v>16</v>
      </c>
      <c r="B62" s="7">
        <v>69</v>
      </c>
      <c r="C62" s="7">
        <v>91</v>
      </c>
      <c r="D62" s="7">
        <v>118</v>
      </c>
      <c r="E62" s="7">
        <v>228</v>
      </c>
      <c r="F62" s="7">
        <v>239</v>
      </c>
      <c r="G62" s="7">
        <v>378</v>
      </c>
      <c r="H62" s="7">
        <v>469</v>
      </c>
      <c r="I62" s="7">
        <v>612</v>
      </c>
      <c r="J62" s="7">
        <v>581</v>
      </c>
      <c r="K62" s="7">
        <v>637</v>
      </c>
      <c r="L62" s="7">
        <v>599</v>
      </c>
      <c r="M62" s="7">
        <v>565</v>
      </c>
      <c r="N62" s="7">
        <v>572</v>
      </c>
      <c r="O62" s="6"/>
      <c r="P62" s="6"/>
      <c r="Q62" s="6"/>
      <c r="R62" s="6"/>
      <c r="S62" s="6"/>
      <c r="T62" s="6"/>
      <c r="U62" s="6"/>
      <c r="V62" s="6"/>
      <c r="W62" s="6"/>
    </row>
    <row r="63" spans="1:23" ht="17.25" customHeight="1" x14ac:dyDescent="0.2">
      <c r="A63" s="8" t="s">
        <v>17</v>
      </c>
      <c r="B63" s="9">
        <f t="shared" ref="B63" si="86">SUM(B64:B65)</f>
        <v>826</v>
      </c>
      <c r="C63" s="9">
        <f t="shared" ref="C63:D63" si="87">SUM(C64:C65)</f>
        <v>675</v>
      </c>
      <c r="D63" s="9">
        <f t="shared" si="87"/>
        <v>529</v>
      </c>
      <c r="E63" s="9">
        <f t="shared" ref="E63:G63" si="88">SUM(E64:E65)</f>
        <v>657</v>
      </c>
      <c r="F63" s="9">
        <f t="shared" si="88"/>
        <v>531</v>
      </c>
      <c r="G63" s="9">
        <f t="shared" si="88"/>
        <v>337</v>
      </c>
      <c r="H63" s="9">
        <f t="shared" ref="H63" si="89">SUM(H64:H65)</f>
        <v>264</v>
      </c>
      <c r="I63" s="9">
        <f t="shared" ref="I63" si="90">SUM(I64:I65)</f>
        <v>393</v>
      </c>
      <c r="J63" s="9">
        <f t="shared" ref="J63" si="91">SUM(J64:J65)</f>
        <v>547</v>
      </c>
      <c r="K63" s="9">
        <f t="shared" ref="K63" si="92">SUM(K64:K65)</f>
        <v>601</v>
      </c>
      <c r="L63" s="9">
        <f t="shared" ref="L63" si="93">SUM(L64:L65)</f>
        <v>774</v>
      </c>
      <c r="M63" s="9">
        <f>SUM(M64:M65)</f>
        <v>840</v>
      </c>
      <c r="N63" s="9">
        <f>SUM(N64:N65)</f>
        <v>827</v>
      </c>
      <c r="O63" s="6"/>
      <c r="P63" s="6"/>
      <c r="Q63" s="6"/>
      <c r="R63" s="6"/>
      <c r="S63" s="6"/>
      <c r="T63" s="6"/>
      <c r="U63" s="6"/>
      <c r="V63" s="6"/>
      <c r="W63" s="6"/>
    </row>
    <row r="64" spans="1:23" ht="12" customHeight="1" x14ac:dyDescent="0.2">
      <c r="A64" s="10" t="s">
        <v>18</v>
      </c>
      <c r="B64" s="9">
        <f t="shared" ref="B64" si="94">SUM(B48,B49,B51,B52,B53,B56,B57,B58,B60)</f>
        <v>732</v>
      </c>
      <c r="C64" s="9">
        <f t="shared" ref="C64:D64" si="95">SUM(C48,C49,C51,C52,C53,C56,C57,C58,C60)</f>
        <v>604</v>
      </c>
      <c r="D64" s="9">
        <f t="shared" si="95"/>
        <v>457</v>
      </c>
      <c r="E64" s="9">
        <f t="shared" ref="E64:F64" si="96">SUM(E48,E49,E51,E52,E53,E56,E57,E58,E60)</f>
        <v>563</v>
      </c>
      <c r="F64" s="9">
        <f t="shared" si="96"/>
        <v>464</v>
      </c>
      <c r="G64" s="9">
        <f t="shared" ref="G64:L64" si="97">SUM(G48,G49,G51,G52,G53,G56,G57,G58,G60)</f>
        <v>274</v>
      </c>
      <c r="H64" s="9">
        <f t="shared" si="97"/>
        <v>221</v>
      </c>
      <c r="I64" s="9">
        <f t="shared" si="97"/>
        <v>348</v>
      </c>
      <c r="J64" s="9">
        <f t="shared" si="97"/>
        <v>459</v>
      </c>
      <c r="K64" s="9">
        <f t="shared" si="97"/>
        <v>491</v>
      </c>
      <c r="L64" s="9">
        <f t="shared" si="97"/>
        <v>601</v>
      </c>
      <c r="M64" s="9">
        <f>SUM(M48,M49,M51,M52,M53,M56,M57,M58,M60)</f>
        <v>674</v>
      </c>
      <c r="N64" s="9">
        <f>SUM(N48,N49,N51,N52,N53,N56,N57,N58,N60)</f>
        <v>657</v>
      </c>
      <c r="O64" s="6"/>
      <c r="P64" s="6"/>
      <c r="Q64" s="6"/>
      <c r="R64" s="6"/>
      <c r="S64" s="6"/>
      <c r="T64" s="6"/>
      <c r="U64" s="6"/>
      <c r="V64" s="6"/>
      <c r="W64" s="6"/>
    </row>
    <row r="65" spans="1:23" ht="12" customHeight="1" x14ac:dyDescent="0.2">
      <c r="A65" s="8" t="s">
        <v>19</v>
      </c>
      <c r="B65" s="9">
        <f t="shared" ref="B65" si="98">SUM(B47,B50,B54,B55,B59,B61)</f>
        <v>94</v>
      </c>
      <c r="C65" s="9">
        <f t="shared" ref="C65:D65" si="99">SUM(C47,C50,C54,C55,C59,C61)</f>
        <v>71</v>
      </c>
      <c r="D65" s="9">
        <f t="shared" si="99"/>
        <v>72</v>
      </c>
      <c r="E65" s="9">
        <f t="shared" ref="E65:F65" si="100">SUM(E47,E50,E54,E55,E59,E61)</f>
        <v>94</v>
      </c>
      <c r="F65" s="9">
        <f t="shared" si="100"/>
        <v>67</v>
      </c>
      <c r="G65" s="9">
        <f t="shared" ref="G65:L65" si="101">SUM(G47,G50,G54,G55,G59,G61)</f>
        <v>63</v>
      </c>
      <c r="H65" s="9">
        <f t="shared" si="101"/>
        <v>43</v>
      </c>
      <c r="I65" s="9">
        <f t="shared" si="101"/>
        <v>45</v>
      </c>
      <c r="J65" s="9">
        <f t="shared" si="101"/>
        <v>88</v>
      </c>
      <c r="K65" s="9">
        <f t="shared" si="101"/>
        <v>110</v>
      </c>
      <c r="L65" s="9">
        <f t="shared" si="101"/>
        <v>173</v>
      </c>
      <c r="M65" s="9">
        <f>SUM(M47,M50,M54,M55,M59,M61)</f>
        <v>166</v>
      </c>
      <c r="N65" s="9">
        <f>SUM(N47,N50,N54,N55,N59,N61)</f>
        <v>170</v>
      </c>
      <c r="O65" s="6"/>
      <c r="P65" s="6"/>
      <c r="Q65" s="6"/>
      <c r="R65" s="6"/>
      <c r="S65" s="6"/>
      <c r="T65" s="6"/>
      <c r="U65" s="6"/>
      <c r="V65" s="6"/>
      <c r="W65" s="6"/>
    </row>
    <row r="66" spans="1:23" ht="17.25" customHeight="1" x14ac:dyDescent="0.2">
      <c r="A66" s="11" t="s">
        <v>20</v>
      </c>
      <c r="B66" s="12">
        <f t="shared" ref="B66" si="102">SUM(B62,B63)</f>
        <v>895</v>
      </c>
      <c r="C66" s="12">
        <f t="shared" ref="C66:D66" si="103">SUM(C62,C63)</f>
        <v>766</v>
      </c>
      <c r="D66" s="12">
        <f t="shared" si="103"/>
        <v>647</v>
      </c>
      <c r="E66" s="12">
        <f t="shared" ref="E66:F66" si="104">SUM(E62,E63)</f>
        <v>885</v>
      </c>
      <c r="F66" s="12">
        <f t="shared" si="104"/>
        <v>770</v>
      </c>
      <c r="G66" s="12">
        <f t="shared" ref="G66:L66" si="105">SUM(G62,G63)</f>
        <v>715</v>
      </c>
      <c r="H66" s="12">
        <f t="shared" si="105"/>
        <v>733</v>
      </c>
      <c r="I66" s="12">
        <f t="shared" si="105"/>
        <v>1005</v>
      </c>
      <c r="J66" s="12">
        <f t="shared" si="105"/>
        <v>1128</v>
      </c>
      <c r="K66" s="12">
        <f t="shared" si="105"/>
        <v>1238</v>
      </c>
      <c r="L66" s="12">
        <f t="shared" si="105"/>
        <v>1373</v>
      </c>
      <c r="M66" s="12">
        <f>SUM(M62,M63)</f>
        <v>1405</v>
      </c>
      <c r="N66" s="12">
        <f>SUM(N62,N63)</f>
        <v>1399</v>
      </c>
      <c r="O66" s="6"/>
      <c r="P66" s="6"/>
      <c r="Q66" s="6"/>
      <c r="R66" s="6"/>
      <c r="S66" s="6"/>
      <c r="T66" s="6"/>
      <c r="U66" s="6"/>
      <c r="V66" s="6"/>
      <c r="W66" s="6"/>
    </row>
    <row r="67" spans="1:23" ht="17.25" customHeight="1" x14ac:dyDescent="0.2">
      <c r="A67" s="5" t="s">
        <v>28</v>
      </c>
      <c r="B67" s="29"/>
      <c r="C67" s="29"/>
      <c r="D67" s="29"/>
      <c r="E67" s="29"/>
      <c r="F67" s="29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6"/>
      <c r="T67" s="6"/>
      <c r="U67" s="6"/>
      <c r="V67" s="6"/>
      <c r="W67" s="6"/>
    </row>
    <row r="68" spans="1:23" ht="12" customHeight="1" x14ac:dyDescent="0.2">
      <c r="A68" s="1" t="s">
        <v>1</v>
      </c>
      <c r="B68" s="19" t="s">
        <v>26</v>
      </c>
      <c r="C68" s="19" t="s">
        <v>26</v>
      </c>
      <c r="D68" s="19" t="s">
        <v>26</v>
      </c>
      <c r="E68" s="19" t="s">
        <v>26</v>
      </c>
      <c r="F68" s="19" t="s">
        <v>26</v>
      </c>
      <c r="G68" s="19" t="s">
        <v>26</v>
      </c>
      <c r="H68" s="19" t="s">
        <v>26</v>
      </c>
      <c r="I68" s="19" t="s">
        <v>26</v>
      </c>
      <c r="J68" s="7">
        <v>3</v>
      </c>
      <c r="K68" s="7">
        <v>3</v>
      </c>
      <c r="L68" s="7">
        <v>18</v>
      </c>
      <c r="M68" s="7">
        <v>42</v>
      </c>
      <c r="N68" s="7">
        <v>46</v>
      </c>
      <c r="O68" s="7"/>
      <c r="P68" s="7"/>
      <c r="Q68" s="7"/>
      <c r="R68" s="7"/>
      <c r="S68" s="6"/>
      <c r="T68" s="6"/>
      <c r="U68" s="6"/>
      <c r="V68" s="6"/>
      <c r="W68" s="6"/>
    </row>
    <row r="69" spans="1:23" ht="12" customHeight="1" x14ac:dyDescent="0.2">
      <c r="A69" s="1" t="s">
        <v>2</v>
      </c>
      <c r="B69" s="19" t="s">
        <v>26</v>
      </c>
      <c r="C69" s="19" t="s">
        <v>26</v>
      </c>
      <c r="D69" s="19">
        <v>3</v>
      </c>
      <c r="E69" s="19">
        <v>3</v>
      </c>
      <c r="F69" s="7">
        <v>1</v>
      </c>
      <c r="G69" s="19" t="s">
        <v>26</v>
      </c>
      <c r="H69" s="19" t="s">
        <v>26</v>
      </c>
      <c r="I69" s="19">
        <v>1</v>
      </c>
      <c r="J69" s="7">
        <v>5</v>
      </c>
      <c r="K69" s="7">
        <v>5</v>
      </c>
      <c r="L69" s="7">
        <v>47</v>
      </c>
      <c r="M69" s="7">
        <v>72</v>
      </c>
      <c r="N69" s="7">
        <v>79</v>
      </c>
      <c r="O69" s="7"/>
      <c r="P69" s="7"/>
      <c r="Q69" s="7"/>
      <c r="R69" s="7"/>
      <c r="S69" s="6"/>
      <c r="T69" s="6"/>
      <c r="U69" s="6"/>
      <c r="V69" s="6"/>
      <c r="W69" s="6"/>
    </row>
    <row r="70" spans="1:23" ht="12" customHeight="1" x14ac:dyDescent="0.2">
      <c r="A70" s="1" t="s">
        <v>3</v>
      </c>
      <c r="B70" s="19">
        <v>1</v>
      </c>
      <c r="C70" s="19" t="s">
        <v>26</v>
      </c>
      <c r="D70" s="19" t="s">
        <v>26</v>
      </c>
      <c r="E70" s="19" t="s">
        <v>26</v>
      </c>
      <c r="F70" s="7">
        <v>12</v>
      </c>
      <c r="G70" s="19" t="s">
        <v>26</v>
      </c>
      <c r="H70" s="7">
        <v>2</v>
      </c>
      <c r="I70" s="19">
        <v>4</v>
      </c>
      <c r="J70" s="7">
        <v>11</v>
      </c>
      <c r="K70" s="7">
        <v>16</v>
      </c>
      <c r="L70" s="7">
        <v>95</v>
      </c>
      <c r="M70" s="7">
        <v>185</v>
      </c>
      <c r="N70" s="7">
        <v>195</v>
      </c>
      <c r="O70" s="7"/>
      <c r="P70" s="7"/>
      <c r="Q70" s="7"/>
      <c r="R70" s="7"/>
      <c r="S70" s="6"/>
      <c r="T70" s="6"/>
      <c r="U70" s="6"/>
      <c r="V70" s="6"/>
      <c r="W70" s="6"/>
    </row>
    <row r="71" spans="1:23" ht="12" customHeight="1" x14ac:dyDescent="0.2">
      <c r="A71" s="1" t="s">
        <v>4</v>
      </c>
      <c r="B71" s="19" t="s">
        <v>26</v>
      </c>
      <c r="C71" s="19" t="s">
        <v>26</v>
      </c>
      <c r="D71" s="19" t="s">
        <v>26</v>
      </c>
      <c r="E71" s="19">
        <v>1</v>
      </c>
      <c r="F71" s="19">
        <v>1</v>
      </c>
      <c r="G71" s="19" t="s">
        <v>26</v>
      </c>
      <c r="H71" s="19" t="s">
        <v>26</v>
      </c>
      <c r="I71" s="19" t="s">
        <v>26</v>
      </c>
      <c r="J71" s="7">
        <v>6</v>
      </c>
      <c r="K71" s="7">
        <v>5</v>
      </c>
      <c r="L71" s="7">
        <v>46</v>
      </c>
      <c r="M71" s="7">
        <v>74</v>
      </c>
      <c r="N71" s="7">
        <v>74</v>
      </c>
      <c r="O71" s="7"/>
      <c r="P71" s="7"/>
      <c r="Q71" s="7"/>
      <c r="R71" s="7"/>
      <c r="S71" s="6"/>
      <c r="T71" s="6"/>
      <c r="U71" s="6"/>
      <c r="V71" s="6"/>
      <c r="W71" s="6"/>
    </row>
    <row r="72" spans="1:23" ht="12" customHeight="1" x14ac:dyDescent="0.2">
      <c r="A72" s="1" t="s">
        <v>5</v>
      </c>
      <c r="B72" s="19" t="s">
        <v>26</v>
      </c>
      <c r="C72" s="19" t="s">
        <v>26</v>
      </c>
      <c r="D72" s="19" t="s">
        <v>26</v>
      </c>
      <c r="E72" s="19" t="s">
        <v>26</v>
      </c>
      <c r="F72" s="19" t="s">
        <v>26</v>
      </c>
      <c r="G72" s="19" t="s">
        <v>26</v>
      </c>
      <c r="H72" s="19" t="s">
        <v>26</v>
      </c>
      <c r="I72" s="19" t="s">
        <v>26</v>
      </c>
      <c r="J72" s="7">
        <v>2</v>
      </c>
      <c r="K72" s="7">
        <v>7</v>
      </c>
      <c r="L72" s="7">
        <v>16</v>
      </c>
      <c r="M72" s="7">
        <v>51</v>
      </c>
      <c r="N72" s="7">
        <v>61</v>
      </c>
      <c r="O72" s="7"/>
      <c r="P72" s="7"/>
      <c r="Q72" s="7"/>
      <c r="R72" s="7"/>
      <c r="S72" s="6"/>
      <c r="T72" s="6"/>
      <c r="U72" s="6"/>
      <c r="V72" s="6"/>
      <c r="W72" s="6"/>
    </row>
    <row r="73" spans="1:23" ht="17.25" customHeight="1" x14ac:dyDescent="0.2">
      <c r="A73" s="1" t="s">
        <v>6</v>
      </c>
      <c r="B73" s="19">
        <v>1</v>
      </c>
      <c r="C73" s="19">
        <v>6</v>
      </c>
      <c r="D73" s="19">
        <v>3</v>
      </c>
      <c r="E73" s="19" t="s">
        <v>26</v>
      </c>
      <c r="F73" s="19">
        <v>1</v>
      </c>
      <c r="G73" s="19" t="s">
        <v>26</v>
      </c>
      <c r="H73" s="19" t="s">
        <v>26</v>
      </c>
      <c r="I73" s="19">
        <v>4</v>
      </c>
      <c r="J73" s="7">
        <v>2</v>
      </c>
      <c r="K73" s="7">
        <v>4</v>
      </c>
      <c r="L73" s="7">
        <v>43</v>
      </c>
      <c r="M73" s="7">
        <v>121</v>
      </c>
      <c r="N73" s="7">
        <v>113</v>
      </c>
      <c r="O73" s="7"/>
      <c r="P73" s="7"/>
      <c r="Q73" s="7"/>
      <c r="R73" s="7"/>
      <c r="S73" s="6"/>
      <c r="T73" s="6"/>
      <c r="U73" s="6"/>
      <c r="V73" s="6"/>
      <c r="W73" s="6"/>
    </row>
    <row r="74" spans="1:23" ht="12" customHeight="1" x14ac:dyDescent="0.2">
      <c r="A74" s="1" t="s">
        <v>7</v>
      </c>
      <c r="B74" s="19" t="s">
        <v>26</v>
      </c>
      <c r="C74" s="19">
        <v>1</v>
      </c>
      <c r="D74" s="19">
        <v>2</v>
      </c>
      <c r="E74" s="19">
        <v>3</v>
      </c>
      <c r="F74" s="19">
        <v>3</v>
      </c>
      <c r="G74" s="19" t="s">
        <v>26</v>
      </c>
      <c r="H74" s="7">
        <v>1</v>
      </c>
      <c r="I74" s="19">
        <v>7</v>
      </c>
      <c r="J74" s="7">
        <v>20</v>
      </c>
      <c r="K74" s="7">
        <v>29</v>
      </c>
      <c r="L74" s="7">
        <v>144</v>
      </c>
      <c r="M74" s="7">
        <v>395</v>
      </c>
      <c r="N74" s="7">
        <v>453</v>
      </c>
      <c r="O74" s="7"/>
      <c r="P74" s="7"/>
      <c r="Q74" s="7"/>
      <c r="R74" s="7"/>
      <c r="S74" s="6"/>
      <c r="T74" s="6"/>
      <c r="U74" s="6"/>
      <c r="V74" s="6"/>
      <c r="W74" s="6"/>
    </row>
    <row r="75" spans="1:23" ht="12" customHeight="1" x14ac:dyDescent="0.2">
      <c r="A75" s="1" t="s">
        <v>8</v>
      </c>
      <c r="B75" s="19" t="s">
        <v>26</v>
      </c>
      <c r="C75" s="19" t="s">
        <v>26</v>
      </c>
      <c r="D75" s="19" t="s">
        <v>26</v>
      </c>
      <c r="E75" s="19" t="s">
        <v>26</v>
      </c>
      <c r="F75" s="19" t="s">
        <v>26</v>
      </c>
      <c r="G75" s="19" t="s">
        <v>26</v>
      </c>
      <c r="H75" s="19" t="s">
        <v>26</v>
      </c>
      <c r="I75" s="19">
        <v>1</v>
      </c>
      <c r="J75" s="7">
        <v>8</v>
      </c>
      <c r="K75" s="7">
        <v>6</v>
      </c>
      <c r="L75" s="7">
        <v>14</v>
      </c>
      <c r="M75" s="7">
        <v>25</v>
      </c>
      <c r="N75" s="7">
        <v>23</v>
      </c>
      <c r="O75" s="7"/>
      <c r="P75" s="7"/>
      <c r="Q75" s="7"/>
      <c r="R75" s="7"/>
      <c r="S75" s="6"/>
      <c r="T75" s="6"/>
      <c r="U75" s="6"/>
      <c r="V75" s="6"/>
      <c r="W75" s="6"/>
    </row>
    <row r="76" spans="1:23" ht="12" customHeight="1" x14ac:dyDescent="0.2">
      <c r="A76" s="1" t="s">
        <v>9</v>
      </c>
      <c r="B76" s="19" t="s">
        <v>26</v>
      </c>
      <c r="C76" s="19" t="s">
        <v>26</v>
      </c>
      <c r="D76" s="19" t="s">
        <v>26</v>
      </c>
      <c r="E76" s="19" t="s">
        <v>26</v>
      </c>
      <c r="F76" s="19">
        <v>4</v>
      </c>
      <c r="G76" s="19" t="s">
        <v>26</v>
      </c>
      <c r="H76" s="19" t="s">
        <v>26</v>
      </c>
      <c r="I76" s="19" t="s">
        <v>26</v>
      </c>
      <c r="J76" s="19" t="s">
        <v>26</v>
      </c>
      <c r="K76" s="7" t="s">
        <v>26</v>
      </c>
      <c r="L76" s="7" t="s">
        <v>26</v>
      </c>
      <c r="M76" s="7">
        <v>7</v>
      </c>
      <c r="N76" s="7">
        <v>8</v>
      </c>
      <c r="O76" s="7"/>
      <c r="P76" s="7"/>
      <c r="Q76" s="7"/>
      <c r="R76" s="7"/>
      <c r="S76" s="6"/>
      <c r="T76" s="6"/>
      <c r="U76" s="6"/>
      <c r="V76" s="6"/>
      <c r="W76" s="6"/>
    </row>
    <row r="77" spans="1:23" ht="12" customHeight="1" x14ac:dyDescent="0.2">
      <c r="A77" s="1" t="s">
        <v>10</v>
      </c>
      <c r="B77" s="19" t="s">
        <v>26</v>
      </c>
      <c r="C77" s="19" t="s">
        <v>26</v>
      </c>
      <c r="D77" s="19" t="s">
        <v>26</v>
      </c>
      <c r="E77" s="19">
        <v>5</v>
      </c>
      <c r="F77" s="19" t="s">
        <v>26</v>
      </c>
      <c r="G77" s="19" t="s">
        <v>26</v>
      </c>
      <c r="H77" s="19" t="s">
        <v>26</v>
      </c>
      <c r="I77" s="19">
        <v>4</v>
      </c>
      <c r="J77" s="7">
        <v>14</v>
      </c>
      <c r="K77" s="7">
        <v>18</v>
      </c>
      <c r="L77" s="7">
        <v>39</v>
      </c>
      <c r="M77" s="7">
        <v>96</v>
      </c>
      <c r="N77" s="7">
        <v>114</v>
      </c>
      <c r="O77" s="7"/>
      <c r="P77" s="7"/>
      <c r="Q77" s="7"/>
      <c r="R77" s="7"/>
      <c r="S77" s="6"/>
      <c r="T77" s="6"/>
      <c r="U77" s="6"/>
      <c r="V77" s="6"/>
      <c r="W77" s="6"/>
    </row>
    <row r="78" spans="1:23" ht="17.25" customHeight="1" x14ac:dyDescent="0.2">
      <c r="A78" s="1" t="s">
        <v>11</v>
      </c>
      <c r="B78" s="19" t="s">
        <v>26</v>
      </c>
      <c r="C78" s="19" t="s">
        <v>26</v>
      </c>
      <c r="D78" s="19" t="s">
        <v>26</v>
      </c>
      <c r="E78" s="19" t="s">
        <v>26</v>
      </c>
      <c r="F78" s="19" t="s">
        <v>26</v>
      </c>
      <c r="G78" s="19" t="s">
        <v>26</v>
      </c>
      <c r="H78" s="19" t="s">
        <v>26</v>
      </c>
      <c r="I78" s="19">
        <v>1</v>
      </c>
      <c r="J78" s="7">
        <v>3</v>
      </c>
      <c r="K78" s="7">
        <v>4</v>
      </c>
      <c r="L78" s="7">
        <v>12</v>
      </c>
      <c r="M78" s="7">
        <v>32</v>
      </c>
      <c r="N78" s="7">
        <v>31</v>
      </c>
      <c r="O78" s="7"/>
      <c r="P78" s="7"/>
      <c r="Q78" s="7"/>
      <c r="R78" s="7"/>
      <c r="S78" s="6"/>
      <c r="T78" s="6"/>
      <c r="U78" s="6"/>
      <c r="V78" s="6"/>
      <c r="W78" s="6"/>
    </row>
    <row r="79" spans="1:23" ht="12" customHeight="1" x14ac:dyDescent="0.2">
      <c r="A79" s="1" t="s">
        <v>12</v>
      </c>
      <c r="B79" s="19" t="s">
        <v>26</v>
      </c>
      <c r="C79" s="19" t="s">
        <v>26</v>
      </c>
      <c r="D79" s="19" t="s">
        <v>26</v>
      </c>
      <c r="E79" s="19" t="s">
        <v>26</v>
      </c>
      <c r="F79" s="19" t="s">
        <v>26</v>
      </c>
      <c r="G79" s="19" t="s">
        <v>26</v>
      </c>
      <c r="H79" s="19" t="s">
        <v>26</v>
      </c>
      <c r="I79" s="19">
        <v>3</v>
      </c>
      <c r="J79" s="7">
        <v>4</v>
      </c>
      <c r="K79" s="7">
        <v>13</v>
      </c>
      <c r="L79" s="7">
        <v>54</v>
      </c>
      <c r="M79" s="7">
        <v>80</v>
      </c>
      <c r="N79" s="7">
        <v>100</v>
      </c>
      <c r="O79" s="7"/>
      <c r="P79" s="7"/>
      <c r="Q79" s="7"/>
      <c r="R79" s="7"/>
      <c r="S79" s="6"/>
      <c r="T79" s="6"/>
      <c r="U79" s="6"/>
      <c r="V79" s="6"/>
      <c r="W79" s="6"/>
    </row>
    <row r="80" spans="1:23" ht="12" customHeight="1" x14ac:dyDescent="0.2">
      <c r="A80" s="1" t="s">
        <v>13</v>
      </c>
      <c r="B80" s="19" t="s">
        <v>26</v>
      </c>
      <c r="C80" s="19" t="s">
        <v>26</v>
      </c>
      <c r="D80" s="19" t="s">
        <v>26</v>
      </c>
      <c r="E80" s="19" t="s">
        <v>26</v>
      </c>
      <c r="F80" s="19">
        <v>1</v>
      </c>
      <c r="G80" s="19" t="s">
        <v>26</v>
      </c>
      <c r="H80" s="19" t="s">
        <v>26</v>
      </c>
      <c r="I80" s="19" t="s">
        <v>26</v>
      </c>
      <c r="J80" s="19" t="s">
        <v>26</v>
      </c>
      <c r="K80" s="7">
        <v>5</v>
      </c>
      <c r="L80" s="7">
        <v>6</v>
      </c>
      <c r="M80" s="7">
        <v>1</v>
      </c>
      <c r="N80" s="7">
        <v>2</v>
      </c>
      <c r="O80" s="7"/>
      <c r="P80" s="7"/>
      <c r="Q80" s="7"/>
      <c r="R80" s="7"/>
      <c r="S80" s="6"/>
      <c r="T80" s="6"/>
      <c r="U80" s="6"/>
      <c r="V80" s="6"/>
      <c r="W80" s="6"/>
    </row>
    <row r="81" spans="1:23" ht="12" customHeight="1" x14ac:dyDescent="0.2">
      <c r="A81" s="1" t="s">
        <v>14</v>
      </c>
      <c r="B81" s="19" t="s">
        <v>26</v>
      </c>
      <c r="C81" s="19" t="s">
        <v>26</v>
      </c>
      <c r="D81" s="19" t="s">
        <v>26</v>
      </c>
      <c r="E81" s="19">
        <v>2</v>
      </c>
      <c r="F81" s="19" t="s">
        <v>26</v>
      </c>
      <c r="G81" s="19" t="s">
        <v>26</v>
      </c>
      <c r="H81" s="7">
        <v>1</v>
      </c>
      <c r="I81" s="19">
        <v>5</v>
      </c>
      <c r="J81" s="7">
        <v>6</v>
      </c>
      <c r="K81" s="7">
        <v>15</v>
      </c>
      <c r="L81" s="7">
        <v>32</v>
      </c>
      <c r="M81" s="7">
        <v>69</v>
      </c>
      <c r="N81" s="7">
        <v>75</v>
      </c>
      <c r="O81" s="7"/>
      <c r="P81" s="7"/>
      <c r="Q81" s="7"/>
      <c r="R81" s="7"/>
      <c r="S81" s="6"/>
      <c r="T81" s="6"/>
      <c r="U81" s="6"/>
      <c r="V81" s="6"/>
      <c r="W81" s="6"/>
    </row>
    <row r="82" spans="1:23" ht="12" customHeight="1" x14ac:dyDescent="0.2">
      <c r="A82" s="1" t="s">
        <v>15</v>
      </c>
      <c r="B82" s="19" t="s">
        <v>26</v>
      </c>
      <c r="C82" s="19" t="s">
        <v>26</v>
      </c>
      <c r="D82" s="19" t="s">
        <v>26</v>
      </c>
      <c r="E82" s="19" t="s">
        <v>26</v>
      </c>
      <c r="F82" s="19" t="s">
        <v>26</v>
      </c>
      <c r="G82" s="19" t="s">
        <v>26</v>
      </c>
      <c r="H82" s="7">
        <v>1</v>
      </c>
      <c r="I82" s="19" t="s">
        <v>26</v>
      </c>
      <c r="J82" s="7">
        <v>5</v>
      </c>
      <c r="K82" s="7">
        <v>3</v>
      </c>
      <c r="L82" s="7">
        <v>28</v>
      </c>
      <c r="M82" s="7">
        <v>47</v>
      </c>
      <c r="N82" s="7">
        <v>59</v>
      </c>
      <c r="O82" s="7"/>
      <c r="P82" s="7"/>
      <c r="Q82" s="7"/>
      <c r="R82" s="7"/>
      <c r="S82" s="6"/>
      <c r="T82" s="6"/>
      <c r="U82" s="6"/>
      <c r="V82" s="6"/>
      <c r="W82" s="6"/>
    </row>
    <row r="83" spans="1:23" ht="17.25" customHeight="1" x14ac:dyDescent="0.2">
      <c r="A83" s="1" t="s">
        <v>16</v>
      </c>
      <c r="B83" s="19">
        <v>1</v>
      </c>
      <c r="C83" s="19" t="s">
        <v>26</v>
      </c>
      <c r="D83" s="19" t="s">
        <v>26</v>
      </c>
      <c r="E83" s="19">
        <v>4</v>
      </c>
      <c r="F83" s="19">
        <v>18</v>
      </c>
      <c r="G83" s="7">
        <v>9</v>
      </c>
      <c r="H83" s="7">
        <v>25</v>
      </c>
      <c r="I83" s="19">
        <v>66</v>
      </c>
      <c r="J83" s="7">
        <v>144</v>
      </c>
      <c r="K83" s="7">
        <v>236</v>
      </c>
      <c r="L83" s="7">
        <v>867</v>
      </c>
      <c r="M83" s="7">
        <v>1441</v>
      </c>
      <c r="N83" s="7">
        <v>1613</v>
      </c>
      <c r="O83" s="7"/>
      <c r="P83" s="7"/>
      <c r="Q83" s="7"/>
      <c r="R83" s="7"/>
      <c r="S83" s="6"/>
      <c r="T83" s="6"/>
      <c r="U83" s="6"/>
      <c r="V83" s="6"/>
      <c r="W83" s="6"/>
    </row>
    <row r="84" spans="1:23" ht="17.25" customHeight="1" x14ac:dyDescent="0.2">
      <c r="A84" s="8" t="s">
        <v>17</v>
      </c>
      <c r="B84" s="9">
        <f t="shared" ref="B84" si="106">IF(SUM(B85:B86)=0,"-",(SUM(B85:B86)))</f>
        <v>2</v>
      </c>
      <c r="C84" s="9">
        <f t="shared" ref="C84:F84" si="107">IF(SUM(C85:C86)=0,"-",(SUM(C85:C86)))</f>
        <v>7</v>
      </c>
      <c r="D84" s="9">
        <f t="shared" si="107"/>
        <v>8</v>
      </c>
      <c r="E84" s="9">
        <f t="shared" si="107"/>
        <v>14</v>
      </c>
      <c r="F84" s="9">
        <f t="shared" si="107"/>
        <v>23</v>
      </c>
      <c r="G84" s="9" t="str">
        <f>IF(SUM(G85:G86)=0,"-",(SUM(G85:G86)))</f>
        <v>-</v>
      </c>
      <c r="H84" s="9">
        <f t="shared" ref="H84" si="108">SUM(H85:H86)</f>
        <v>5</v>
      </c>
      <c r="I84" s="9">
        <f>IF(SUM(I85:I86)=0,"-",(SUM(I85:I86)))</f>
        <v>30</v>
      </c>
      <c r="J84" s="9">
        <f t="shared" ref="J84" si="109">SUM(J85:J86)</f>
        <v>89</v>
      </c>
      <c r="K84" s="9">
        <f t="shared" ref="K84" si="110">SUM(K85:K86)</f>
        <v>133</v>
      </c>
      <c r="L84" s="9">
        <f t="shared" ref="L84" si="111">SUM(L85:L86)</f>
        <v>594</v>
      </c>
      <c r="M84" s="9">
        <f>SUM(M85:M86)</f>
        <v>1297</v>
      </c>
      <c r="N84" s="9">
        <f>SUM(N85:N86)</f>
        <v>1433</v>
      </c>
      <c r="O84" s="7"/>
      <c r="P84" s="7"/>
      <c r="Q84" s="7"/>
      <c r="R84" s="7"/>
      <c r="S84" s="6"/>
      <c r="T84" s="6"/>
      <c r="U84" s="6"/>
      <c r="V84" s="6"/>
      <c r="W84" s="6"/>
    </row>
    <row r="85" spans="1:23" ht="12" customHeight="1" x14ac:dyDescent="0.2">
      <c r="A85" s="10" t="s">
        <v>18</v>
      </c>
      <c r="B85" s="9">
        <f t="shared" ref="B85" si="112">IF(SUM(B69,B70,B72,B73,B74,B77,B78,B79,B81)=0,"-",(SUM(B69,B70,B72,B73,B74,B77,B78,B79,B81)))</f>
        <v>2</v>
      </c>
      <c r="C85" s="9">
        <f t="shared" ref="C85:D85" si="113">IF(SUM(C69,C70,C72,C73,C74,C77,C78,C79,C81)=0,"-",(SUM(C69,C70,C72,C73,C74,C77,C78,C79,C81)))</f>
        <v>7</v>
      </c>
      <c r="D85" s="9">
        <f t="shared" si="113"/>
        <v>8</v>
      </c>
      <c r="E85" s="9">
        <f t="shared" ref="E85:F85" si="114">IF(SUM(E69,E70,E72,E73,E74,E77,E78,E79,E81)=0,"-",(SUM(E69,E70,E72,E73,E74,E77,E78,E79,E81)))</f>
        <v>13</v>
      </c>
      <c r="F85" s="9">
        <f t="shared" si="114"/>
        <v>17</v>
      </c>
      <c r="G85" s="9" t="str">
        <f>IF(SUM(G69,G70,G72,G73,G74,G77,G78,G79,G81)=0,"-",(SUM(G69,G70,G72,G73,G74,G77,G78,G79,G81)))</f>
        <v>-</v>
      </c>
      <c r="H85" s="9">
        <f t="shared" ref="H85:L85" si="115">SUM(H69,H70,H72,H73,H74,H77,H78,H79,H81)</f>
        <v>4</v>
      </c>
      <c r="I85" s="9">
        <f>IF(SUM(I69,I70,I72,I73,I74,I77,I78,I79,I81)=0,"-",(SUM(I69,I70,I72,I73,I74,I77,I78,I79,I81)))</f>
        <v>29</v>
      </c>
      <c r="J85" s="9">
        <f t="shared" si="115"/>
        <v>67</v>
      </c>
      <c r="K85" s="9">
        <f t="shared" si="115"/>
        <v>111</v>
      </c>
      <c r="L85" s="9">
        <f t="shared" si="115"/>
        <v>482</v>
      </c>
      <c r="M85" s="9">
        <f>SUM(M69,M70,M72,M73,M74,M77,M78,M79,M81)</f>
        <v>1101</v>
      </c>
      <c r="N85" s="9">
        <f>SUM(N69,N70,N72,N73,N74,N77,N78,N79,N81)</f>
        <v>1221</v>
      </c>
      <c r="O85" s="7"/>
      <c r="P85" s="7"/>
      <c r="Q85" s="7"/>
      <c r="R85" s="7"/>
      <c r="S85" s="6"/>
      <c r="T85" s="6"/>
      <c r="U85" s="6"/>
      <c r="V85" s="6"/>
      <c r="W85" s="6"/>
    </row>
    <row r="86" spans="1:23" ht="12" customHeight="1" x14ac:dyDescent="0.2">
      <c r="A86" s="8" t="s">
        <v>19</v>
      </c>
      <c r="B86" s="9" t="str">
        <f t="shared" ref="B86" si="116">IF(SUM(B68,B71,B75,B76,B80,B82)=0,"-",(SUM(B68,B71,B75,B76,B80,B82)))</f>
        <v>-</v>
      </c>
      <c r="C86" s="9" t="str">
        <f t="shared" ref="C86:D86" si="117">IF(SUM(C68,C71,C75,C76,C80,C82)=0,"-",(SUM(C68,C71,C75,C76,C80,C82)))</f>
        <v>-</v>
      </c>
      <c r="D86" s="9" t="str">
        <f t="shared" si="117"/>
        <v>-</v>
      </c>
      <c r="E86" s="9">
        <f t="shared" ref="E86:F86" si="118">IF(SUM(E68,E71,E75,E76,E80,E82)=0,"-",(SUM(E68,E71,E75,E76,E80,E82)))</f>
        <v>1</v>
      </c>
      <c r="F86" s="9">
        <f t="shared" si="118"/>
        <v>6</v>
      </c>
      <c r="G86" s="9" t="str">
        <f>IF(SUM(G68,G71,G75,G76,G80,G82)=0,"-",(SUM(G68,G71,G75,G76,G80,G82)))</f>
        <v>-</v>
      </c>
      <c r="H86" s="9">
        <f t="shared" ref="H86:L86" si="119">SUM(H68,H71,H75,H76,H80,H82)</f>
        <v>1</v>
      </c>
      <c r="I86" s="9">
        <f>IF(SUM(I68,I71,I75,I76,I80,I82)=0,"-",(SUM(I68,I71,I75,I76,I80,I82)))</f>
        <v>1</v>
      </c>
      <c r="J86" s="9">
        <f t="shared" si="119"/>
        <v>22</v>
      </c>
      <c r="K86" s="9">
        <f t="shared" si="119"/>
        <v>22</v>
      </c>
      <c r="L86" s="9">
        <f t="shared" si="119"/>
        <v>112</v>
      </c>
      <c r="M86" s="9">
        <f>SUM(M68,M71,M75,M76,M80,M82)</f>
        <v>196</v>
      </c>
      <c r="N86" s="9">
        <f>SUM(N68,N71,N75,N76,N80,N82)</f>
        <v>212</v>
      </c>
      <c r="O86" s="7"/>
      <c r="P86" s="7"/>
      <c r="Q86" s="7"/>
      <c r="R86" s="7"/>
      <c r="S86" s="6"/>
      <c r="T86" s="6"/>
      <c r="U86" s="6"/>
      <c r="V86" s="6"/>
      <c r="W86" s="6"/>
    </row>
    <row r="87" spans="1:23" ht="17.25" customHeight="1" thickBot="1" x14ac:dyDescent="0.25">
      <c r="A87" s="14" t="s">
        <v>20</v>
      </c>
      <c r="B87" s="18">
        <f t="shared" ref="B87" si="120">SUM(B83,B84)</f>
        <v>3</v>
      </c>
      <c r="C87" s="18">
        <f t="shared" ref="C87:D87" si="121">SUM(C83,C84)</f>
        <v>7</v>
      </c>
      <c r="D87" s="18">
        <f t="shared" si="121"/>
        <v>8</v>
      </c>
      <c r="E87" s="18">
        <f t="shared" ref="E87:F87" si="122">SUM(E83,E84)</f>
        <v>18</v>
      </c>
      <c r="F87" s="18">
        <f t="shared" si="122"/>
        <v>41</v>
      </c>
      <c r="G87" s="18">
        <f t="shared" ref="G87:L87" si="123">SUM(G83,G84)</f>
        <v>9</v>
      </c>
      <c r="H87" s="18">
        <f t="shared" si="123"/>
        <v>30</v>
      </c>
      <c r="I87" s="18">
        <f t="shared" si="123"/>
        <v>96</v>
      </c>
      <c r="J87" s="18">
        <f t="shared" si="123"/>
        <v>233</v>
      </c>
      <c r="K87" s="18">
        <f t="shared" si="123"/>
        <v>369</v>
      </c>
      <c r="L87" s="18">
        <f t="shared" si="123"/>
        <v>1461</v>
      </c>
      <c r="M87" s="18">
        <f>SUM(M83,M84)</f>
        <v>2738</v>
      </c>
      <c r="N87" s="18">
        <f>SUM(N83,N84)</f>
        <v>3046</v>
      </c>
      <c r="O87" s="7"/>
      <c r="P87" s="7"/>
      <c r="Q87" s="7"/>
      <c r="R87" s="7"/>
      <c r="S87" s="6"/>
      <c r="T87" s="6"/>
      <c r="U87" s="6"/>
      <c r="V87" s="6"/>
      <c r="W87" s="6"/>
    </row>
    <row r="88" spans="1:23" x14ac:dyDescent="0.2">
      <c r="A88" s="15" t="s">
        <v>27</v>
      </c>
      <c r="B88" s="15"/>
      <c r="C88" s="15"/>
      <c r="D88" s="28"/>
      <c r="E88" s="30"/>
      <c r="F88" s="30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6"/>
      <c r="T88" s="6"/>
      <c r="U88" s="6"/>
      <c r="V88" s="6"/>
      <c r="W88" s="6"/>
    </row>
    <row r="89" spans="1:23" x14ac:dyDescent="0.2">
      <c r="A89" s="15" t="s">
        <v>37</v>
      </c>
      <c r="B89" s="15"/>
      <c r="C89" s="15"/>
      <c r="D89" s="28"/>
      <c r="E89" s="30"/>
      <c r="F89" s="30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6"/>
      <c r="T89" s="6"/>
      <c r="U89" s="6"/>
      <c r="V89" s="6"/>
      <c r="W89" s="6"/>
    </row>
    <row r="90" spans="1:23" x14ac:dyDescent="0.2"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6"/>
      <c r="T90" s="6"/>
      <c r="U90" s="6"/>
      <c r="V90" s="6"/>
      <c r="W90" s="6"/>
    </row>
    <row r="91" spans="1:23" x14ac:dyDescent="0.2"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6"/>
      <c r="T91" s="6"/>
      <c r="U91" s="6"/>
      <c r="V91" s="6"/>
      <c r="W91" s="6"/>
    </row>
    <row r="92" spans="1:23" x14ac:dyDescent="0.2"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x14ac:dyDescent="0.2"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x14ac:dyDescent="0.2"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x14ac:dyDescent="0.2"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x14ac:dyDescent="0.2"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7:23" x14ac:dyDescent="0.2"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7:23" x14ac:dyDescent="0.2"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7:23" x14ac:dyDescent="0.2"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7:23" x14ac:dyDescent="0.2"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7:23" x14ac:dyDescent="0.2"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7:23" x14ac:dyDescent="0.2"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7:23" x14ac:dyDescent="0.2"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7:23" x14ac:dyDescent="0.2"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7:23" x14ac:dyDescent="0.2"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7:23" x14ac:dyDescent="0.2"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7:23" x14ac:dyDescent="0.2"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7:23" x14ac:dyDescent="0.2"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7:23" x14ac:dyDescent="0.2"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7:23" x14ac:dyDescent="0.2"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7:23" x14ac:dyDescent="0.2"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7:23" x14ac:dyDescent="0.2"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7:23" x14ac:dyDescent="0.2"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7:23" x14ac:dyDescent="0.2"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7:23" x14ac:dyDescent="0.2"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7:23" x14ac:dyDescent="0.2"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7:23" x14ac:dyDescent="0.2"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7:23" x14ac:dyDescent="0.2"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7:23" x14ac:dyDescent="0.2"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7:23" x14ac:dyDescent="0.2"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7:23" x14ac:dyDescent="0.2"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7:23" x14ac:dyDescent="0.2"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7:23" x14ac:dyDescent="0.2"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7:23" x14ac:dyDescent="0.2"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7:23" x14ac:dyDescent="0.2"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7:23" x14ac:dyDescent="0.2"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7:23" x14ac:dyDescent="0.2"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7:23" x14ac:dyDescent="0.2"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7:23" x14ac:dyDescent="0.2"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7:23" x14ac:dyDescent="0.2"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7:23" x14ac:dyDescent="0.2"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7:23" x14ac:dyDescent="0.2"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7:23" x14ac:dyDescent="0.2"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7:23" x14ac:dyDescent="0.2"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7:23" x14ac:dyDescent="0.2"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7:23" x14ac:dyDescent="0.2"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7:23" x14ac:dyDescent="0.2"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7:23" x14ac:dyDescent="0.2"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7:23" x14ac:dyDescent="0.2"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7:23" x14ac:dyDescent="0.2"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7:23" x14ac:dyDescent="0.2"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7:23" x14ac:dyDescent="0.2"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7:23" x14ac:dyDescent="0.2"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7:23" x14ac:dyDescent="0.2"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7:23" x14ac:dyDescent="0.2"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7:23" x14ac:dyDescent="0.2"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7:23" x14ac:dyDescent="0.2"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7:23" x14ac:dyDescent="0.2"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7:23" x14ac:dyDescent="0.2"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7:23" x14ac:dyDescent="0.2"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7:23" x14ac:dyDescent="0.2"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7:23" x14ac:dyDescent="0.2"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7:23" x14ac:dyDescent="0.2"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7:23" x14ac:dyDescent="0.2"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7:23" x14ac:dyDescent="0.2"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7:23" x14ac:dyDescent="0.2"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7:23" x14ac:dyDescent="0.2"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7:23" x14ac:dyDescent="0.2"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7:23" x14ac:dyDescent="0.2"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7:23" x14ac:dyDescent="0.2"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7:23" x14ac:dyDescent="0.2"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7:23" x14ac:dyDescent="0.2"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7:23" x14ac:dyDescent="0.2"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7:23" x14ac:dyDescent="0.2"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7:23" x14ac:dyDescent="0.2">
      <c r="O165" s="6"/>
    </row>
  </sheetData>
  <pageMargins left="0.51181102362204722" right="0.51181102362204722" top="0.15748031496062992" bottom="0.15748031496062992" header="0.31496062992125984" footer="0.31496062992125984"/>
  <pageSetup paperSize="9" scale="92" orientation="portrait" r:id="rId1"/>
  <ignoredErrors>
    <ignoredError sqref="G63:N66 G42:N45 G21:N24 G87:N87 G84:G86 J84:N86 P63:P66 O43:O46 O64:O67 E21:F24 E42:F45 E63:F67 E84:F87 D42:D45 D84:D87 C21:D24 C84:C87 D63:D66 C63:C66 C42:C45 B21:B24 B42:B45 B63:B66 B84:B87" unlockedFormula="1"/>
    <ignoredError sqref="H86 H85 H84 I84:I86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59AF-1412-4A3B-9137-A821D7F0D24B}">
  <dimension ref="A1:N89"/>
  <sheetViews>
    <sheetView showGridLines="0" workbookViewId="0"/>
  </sheetViews>
  <sheetFormatPr defaultColWidth="9.140625" defaultRowHeight="12" x14ac:dyDescent="0.2"/>
  <cols>
    <col min="1" max="1" width="11.7109375" style="1" customWidth="1"/>
    <col min="2" max="2" width="7.28515625" style="1" customWidth="1"/>
    <col min="3" max="14" width="6.7109375" style="1" customWidth="1"/>
    <col min="15" max="15" width="7.140625" style="1" customWidth="1"/>
    <col min="16" max="16" width="6.42578125" style="1" customWidth="1"/>
    <col min="17" max="17" width="5.7109375" style="1" customWidth="1"/>
    <col min="18" max="16384" width="9.140625" style="1"/>
  </cols>
  <sheetData>
    <row r="1" spans="1:14" x14ac:dyDescent="0.2">
      <c r="A1" s="1" t="s">
        <v>21</v>
      </c>
    </row>
    <row r="2" spans="1:14" ht="28.5" customHeight="1" thickBot="1" x14ac:dyDescent="0.25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</row>
    <row r="3" spans="1:14" ht="12" customHeight="1" x14ac:dyDescent="0.2">
      <c r="A3" s="17" t="s">
        <v>0</v>
      </c>
      <c r="B3" s="4">
        <v>1910</v>
      </c>
      <c r="C3" s="4">
        <v>1920</v>
      </c>
      <c r="D3" s="4">
        <v>1930</v>
      </c>
      <c r="E3" s="4">
        <v>1940</v>
      </c>
      <c r="F3" s="4">
        <v>1950</v>
      </c>
      <c r="G3" s="4">
        <v>1960</v>
      </c>
      <c r="H3" s="4">
        <v>1970</v>
      </c>
      <c r="I3" s="4">
        <v>1980</v>
      </c>
      <c r="J3" s="4">
        <v>1990</v>
      </c>
      <c r="K3" s="4">
        <v>2000</v>
      </c>
      <c r="L3" s="4">
        <v>2010</v>
      </c>
      <c r="M3" s="4">
        <v>2020</v>
      </c>
      <c r="N3" s="4">
        <v>2024</v>
      </c>
    </row>
    <row r="4" spans="1:14" ht="17.25" customHeight="1" x14ac:dyDescent="0.2">
      <c r="A4" s="5" t="s">
        <v>22</v>
      </c>
    </row>
    <row r="5" spans="1:14" ht="12" customHeight="1" x14ac:dyDescent="0.2">
      <c r="A5" s="1" t="s">
        <v>1</v>
      </c>
      <c r="B5" s="20">
        <f>SUM(B26,B47,B68)</f>
        <v>100</v>
      </c>
      <c r="C5" s="20">
        <f>SUM(C26,C47,C68)</f>
        <v>100</v>
      </c>
      <c r="D5" s="20">
        <f t="shared" ref="D5:F5" si="0">SUM(D26,D47,D68)</f>
        <v>100</v>
      </c>
      <c r="E5" s="20">
        <f>SUM(E26,E47,E68)</f>
        <v>100</v>
      </c>
      <c r="F5" s="20">
        <f t="shared" si="0"/>
        <v>100</v>
      </c>
      <c r="G5" s="20">
        <f>SUM(G26,G47,G68)</f>
        <v>100</v>
      </c>
      <c r="H5" s="20">
        <f t="shared" ref="H5:N5" si="1">SUM(H26,H47,H68)</f>
        <v>100</v>
      </c>
      <c r="I5" s="20">
        <f t="shared" si="1"/>
        <v>100</v>
      </c>
      <c r="J5" s="20">
        <f t="shared" si="1"/>
        <v>100</v>
      </c>
      <c r="K5" s="20">
        <f t="shared" si="1"/>
        <v>100</v>
      </c>
      <c r="L5" s="20">
        <f t="shared" si="1"/>
        <v>100</v>
      </c>
      <c r="M5" s="20">
        <f t="shared" si="1"/>
        <v>100.00000000000001</v>
      </c>
      <c r="N5" s="20">
        <f t="shared" si="1"/>
        <v>100</v>
      </c>
    </row>
    <row r="6" spans="1:14" ht="12" customHeight="1" x14ac:dyDescent="0.2">
      <c r="A6" s="1" t="s">
        <v>2</v>
      </c>
      <c r="B6" s="20">
        <f t="shared" ref="B6" si="2">SUM(B27,B48,B69)</f>
        <v>100</v>
      </c>
      <c r="C6" s="20">
        <f t="shared" ref="C6:D6" si="3">SUM(C27,C48,C69)</f>
        <v>100</v>
      </c>
      <c r="D6" s="20">
        <f t="shared" si="3"/>
        <v>100</v>
      </c>
      <c r="E6" s="20">
        <f t="shared" ref="E6:F6" si="4">SUM(E27,E48,E69)</f>
        <v>99.999999999999986</v>
      </c>
      <c r="F6" s="20">
        <f t="shared" si="4"/>
        <v>100</v>
      </c>
      <c r="G6" s="20">
        <f t="shared" ref="G6:N20" si="5">SUM(G27,G48,G69)</f>
        <v>100</v>
      </c>
      <c r="H6" s="20">
        <f t="shared" si="5"/>
        <v>100</v>
      </c>
      <c r="I6" s="20">
        <f t="shared" si="5"/>
        <v>100</v>
      </c>
      <c r="J6" s="20">
        <f t="shared" si="5"/>
        <v>100.00000000000001</v>
      </c>
      <c r="K6" s="20">
        <f t="shared" si="5"/>
        <v>100.00000000000001</v>
      </c>
      <c r="L6" s="20">
        <f t="shared" si="5"/>
        <v>100</v>
      </c>
      <c r="M6" s="20">
        <f t="shared" si="5"/>
        <v>99.999999999999986</v>
      </c>
      <c r="N6" s="20">
        <f t="shared" si="5"/>
        <v>100</v>
      </c>
    </row>
    <row r="7" spans="1:14" ht="12" customHeight="1" x14ac:dyDescent="0.2">
      <c r="A7" s="1" t="s">
        <v>3</v>
      </c>
      <c r="B7" s="20">
        <f t="shared" ref="B7" si="6">SUM(B28,B49,B70)</f>
        <v>100</v>
      </c>
      <c r="C7" s="20">
        <f t="shared" ref="C7:D7" si="7">SUM(C28,C49,C70)</f>
        <v>100</v>
      </c>
      <c r="D7" s="20">
        <f t="shared" si="7"/>
        <v>99.999999999999986</v>
      </c>
      <c r="E7" s="20">
        <f t="shared" ref="E7:F7" si="8">SUM(E28,E49,E70)</f>
        <v>100</v>
      </c>
      <c r="F7" s="20">
        <f t="shared" si="8"/>
        <v>100</v>
      </c>
      <c r="G7" s="20">
        <f t="shared" si="5"/>
        <v>100</v>
      </c>
      <c r="H7" s="20">
        <f t="shared" si="5"/>
        <v>100</v>
      </c>
      <c r="I7" s="20">
        <f t="shared" si="5"/>
        <v>100</v>
      </c>
      <c r="J7" s="20">
        <f t="shared" si="5"/>
        <v>100</v>
      </c>
      <c r="K7" s="20">
        <f t="shared" si="5"/>
        <v>99.999999999999986</v>
      </c>
      <c r="L7" s="20">
        <f t="shared" si="5"/>
        <v>100.00000000000001</v>
      </c>
      <c r="M7" s="20">
        <f t="shared" si="5"/>
        <v>100</v>
      </c>
      <c r="N7" s="20">
        <f t="shared" si="5"/>
        <v>100</v>
      </c>
    </row>
    <row r="8" spans="1:14" ht="12" customHeight="1" x14ac:dyDescent="0.2">
      <c r="A8" s="1" t="s">
        <v>4</v>
      </c>
      <c r="B8" s="20">
        <f t="shared" ref="B8" si="9">SUM(B29,B50,B71)</f>
        <v>100</v>
      </c>
      <c r="C8" s="20">
        <f t="shared" ref="C8:D8" si="10">SUM(C29,C50,C71)</f>
        <v>100</v>
      </c>
      <c r="D8" s="20">
        <f t="shared" si="10"/>
        <v>99.999999999999986</v>
      </c>
      <c r="E8" s="20">
        <f t="shared" ref="E8:F8" si="11">SUM(E29,E50,E71)</f>
        <v>100</v>
      </c>
      <c r="F8" s="20">
        <f t="shared" si="11"/>
        <v>100</v>
      </c>
      <c r="G8" s="20">
        <f t="shared" si="5"/>
        <v>100</v>
      </c>
      <c r="H8" s="20">
        <f t="shared" si="5"/>
        <v>99.999999999999986</v>
      </c>
      <c r="I8" s="20">
        <f t="shared" si="5"/>
        <v>100</v>
      </c>
      <c r="J8" s="20">
        <f t="shared" si="5"/>
        <v>99.999999999999986</v>
      </c>
      <c r="K8" s="20">
        <f t="shared" si="5"/>
        <v>100</v>
      </c>
      <c r="L8" s="20">
        <f t="shared" si="5"/>
        <v>100</v>
      </c>
      <c r="M8" s="20">
        <f t="shared" si="5"/>
        <v>100.00000000000001</v>
      </c>
      <c r="N8" s="20">
        <f t="shared" si="5"/>
        <v>100.00000000000001</v>
      </c>
    </row>
    <row r="9" spans="1:14" ht="12" customHeight="1" x14ac:dyDescent="0.2">
      <c r="A9" s="1" t="s">
        <v>5</v>
      </c>
      <c r="B9" s="20">
        <f t="shared" ref="B9" si="12">SUM(B30,B51,B72)</f>
        <v>99.999999999999986</v>
      </c>
      <c r="C9" s="20">
        <f t="shared" ref="C9:D9" si="13">SUM(C30,C51,C72)</f>
        <v>100</v>
      </c>
      <c r="D9" s="20">
        <f t="shared" si="13"/>
        <v>100.00000000000001</v>
      </c>
      <c r="E9" s="20">
        <f t="shared" ref="E9:F9" si="14">SUM(E30,E51,E72)</f>
        <v>100</v>
      </c>
      <c r="F9" s="20">
        <f t="shared" si="14"/>
        <v>100</v>
      </c>
      <c r="G9" s="20">
        <f t="shared" si="5"/>
        <v>100</v>
      </c>
      <c r="H9" s="20">
        <f t="shared" si="5"/>
        <v>100</v>
      </c>
      <c r="I9" s="20">
        <f t="shared" si="5"/>
        <v>100</v>
      </c>
      <c r="J9" s="20">
        <f t="shared" si="5"/>
        <v>100</v>
      </c>
      <c r="K9" s="20">
        <f t="shared" si="5"/>
        <v>100.00000000000001</v>
      </c>
      <c r="L9" s="20">
        <f t="shared" si="5"/>
        <v>99.999999999999986</v>
      </c>
      <c r="M9" s="20">
        <f t="shared" si="5"/>
        <v>100</v>
      </c>
      <c r="N9" s="20">
        <f t="shared" si="5"/>
        <v>100</v>
      </c>
    </row>
    <row r="10" spans="1:14" ht="17.25" customHeight="1" x14ac:dyDescent="0.2">
      <c r="A10" s="1" t="s">
        <v>6</v>
      </c>
      <c r="B10" s="20">
        <f t="shared" ref="B10" si="15">SUM(B31,B52,B73)</f>
        <v>100</v>
      </c>
      <c r="C10" s="20">
        <f t="shared" ref="C10:D10" si="16">SUM(C31,C52,C73)</f>
        <v>100</v>
      </c>
      <c r="D10" s="20">
        <f t="shared" si="16"/>
        <v>99.999999999999986</v>
      </c>
      <c r="E10" s="20">
        <f t="shared" ref="E10:F10" si="17">SUM(E31,E52,E73)</f>
        <v>100</v>
      </c>
      <c r="F10" s="20">
        <f t="shared" si="17"/>
        <v>99.999999999999986</v>
      </c>
      <c r="G10" s="20">
        <f t="shared" si="5"/>
        <v>100</v>
      </c>
      <c r="H10" s="20">
        <f t="shared" si="5"/>
        <v>100</v>
      </c>
      <c r="I10" s="20">
        <f t="shared" si="5"/>
        <v>100</v>
      </c>
      <c r="J10" s="20">
        <f t="shared" si="5"/>
        <v>99.999999999999986</v>
      </c>
      <c r="K10" s="20">
        <f t="shared" si="5"/>
        <v>100</v>
      </c>
      <c r="L10" s="20">
        <f t="shared" si="5"/>
        <v>100</v>
      </c>
      <c r="M10" s="20">
        <f t="shared" si="5"/>
        <v>99.999999999999986</v>
      </c>
      <c r="N10" s="20">
        <f t="shared" si="5"/>
        <v>99.999999999999986</v>
      </c>
    </row>
    <row r="11" spans="1:14" ht="12" customHeight="1" x14ac:dyDescent="0.2">
      <c r="A11" s="1" t="s">
        <v>7</v>
      </c>
      <c r="B11" s="20">
        <f t="shared" ref="B11" si="18">SUM(B32,B53,B74)</f>
        <v>100</v>
      </c>
      <c r="C11" s="20">
        <f t="shared" ref="C11:D11" si="19">SUM(C32,C53,C74)</f>
        <v>100</v>
      </c>
      <c r="D11" s="20">
        <f t="shared" si="19"/>
        <v>100.00000000000001</v>
      </c>
      <c r="E11" s="20">
        <f t="shared" ref="E11:F11" si="20">SUM(E32,E53,E74)</f>
        <v>100</v>
      </c>
      <c r="F11" s="20">
        <f t="shared" si="20"/>
        <v>100</v>
      </c>
      <c r="G11" s="20">
        <f t="shared" si="5"/>
        <v>100</v>
      </c>
      <c r="H11" s="20">
        <f t="shared" si="5"/>
        <v>100</v>
      </c>
      <c r="I11" s="20">
        <f t="shared" si="5"/>
        <v>100</v>
      </c>
      <c r="J11" s="20">
        <f t="shared" si="5"/>
        <v>100</v>
      </c>
      <c r="K11" s="20">
        <f t="shared" si="5"/>
        <v>100</v>
      </c>
      <c r="L11" s="20">
        <f t="shared" si="5"/>
        <v>100</v>
      </c>
      <c r="M11" s="20">
        <f t="shared" si="5"/>
        <v>100</v>
      </c>
      <c r="N11" s="20">
        <f t="shared" si="5"/>
        <v>100</v>
      </c>
    </row>
    <row r="12" spans="1:14" ht="12" customHeight="1" x14ac:dyDescent="0.2">
      <c r="A12" s="1" t="s">
        <v>8</v>
      </c>
      <c r="B12" s="20">
        <f t="shared" ref="B12" si="21">SUM(B33,B54,B75)</f>
        <v>100</v>
      </c>
      <c r="C12" s="20">
        <f t="shared" ref="C12:D12" si="22">SUM(C33,C54,C75)</f>
        <v>100</v>
      </c>
      <c r="D12" s="20">
        <f t="shared" si="22"/>
        <v>100</v>
      </c>
      <c r="E12" s="20">
        <f t="shared" ref="E12:F12" si="23">SUM(E33,E54,E75)</f>
        <v>100</v>
      </c>
      <c r="F12" s="20">
        <f t="shared" si="23"/>
        <v>100</v>
      </c>
      <c r="G12" s="20">
        <f t="shared" si="5"/>
        <v>100</v>
      </c>
      <c r="H12" s="20">
        <f t="shared" si="5"/>
        <v>100</v>
      </c>
      <c r="I12" s="20">
        <f t="shared" si="5"/>
        <v>100.00000000000001</v>
      </c>
      <c r="J12" s="20">
        <f t="shared" si="5"/>
        <v>100</v>
      </c>
      <c r="K12" s="20">
        <f t="shared" si="5"/>
        <v>100</v>
      </c>
      <c r="L12" s="20">
        <f t="shared" si="5"/>
        <v>100</v>
      </c>
      <c r="M12" s="20">
        <f t="shared" si="5"/>
        <v>100.00000000000001</v>
      </c>
      <c r="N12" s="20">
        <f t="shared" si="5"/>
        <v>100</v>
      </c>
    </row>
    <row r="13" spans="1:14" ht="12" customHeight="1" x14ac:dyDescent="0.2">
      <c r="A13" s="1" t="s">
        <v>9</v>
      </c>
      <c r="B13" s="20">
        <f t="shared" ref="B13" si="24">SUM(B34,B55,B76)</f>
        <v>100</v>
      </c>
      <c r="C13" s="20">
        <f t="shared" ref="C13:D13" si="25">SUM(C34,C55,C76)</f>
        <v>100</v>
      </c>
      <c r="D13" s="20">
        <f t="shared" si="25"/>
        <v>100</v>
      </c>
      <c r="E13" s="20">
        <f t="shared" ref="E13:F13" si="26">SUM(E34,E55,E76)</f>
        <v>100</v>
      </c>
      <c r="F13" s="20">
        <f t="shared" si="26"/>
        <v>99.999999999999986</v>
      </c>
      <c r="G13" s="20">
        <f t="shared" si="5"/>
        <v>100.00000000000001</v>
      </c>
      <c r="H13" s="20">
        <f t="shared" si="5"/>
        <v>100</v>
      </c>
      <c r="I13" s="20">
        <f t="shared" si="5"/>
        <v>100</v>
      </c>
      <c r="J13" s="20">
        <f t="shared" si="5"/>
        <v>100.00000000000001</v>
      </c>
      <c r="K13" s="20">
        <f t="shared" si="5"/>
        <v>100</v>
      </c>
      <c r="L13" s="20">
        <f t="shared" si="5"/>
        <v>100</v>
      </c>
      <c r="M13" s="20">
        <f t="shared" si="5"/>
        <v>100.00000000000001</v>
      </c>
      <c r="N13" s="20">
        <f t="shared" si="5"/>
        <v>99.999999999999986</v>
      </c>
    </row>
    <row r="14" spans="1:14" ht="12" customHeight="1" x14ac:dyDescent="0.2">
      <c r="A14" s="1" t="s">
        <v>10</v>
      </c>
      <c r="B14" s="20">
        <f t="shared" ref="B14" si="27">SUM(B35,B56,B77)</f>
        <v>100</v>
      </c>
      <c r="C14" s="20">
        <f t="shared" ref="C14:D14" si="28">SUM(C35,C56,C77)</f>
        <v>100</v>
      </c>
      <c r="D14" s="20">
        <f t="shared" si="28"/>
        <v>100</v>
      </c>
      <c r="E14" s="20">
        <f t="shared" ref="E14:F14" si="29">SUM(E35,E56,E77)</f>
        <v>100</v>
      </c>
      <c r="F14" s="20">
        <f t="shared" si="29"/>
        <v>100</v>
      </c>
      <c r="G14" s="20">
        <f t="shared" si="5"/>
        <v>100</v>
      </c>
      <c r="H14" s="20">
        <f t="shared" si="5"/>
        <v>100</v>
      </c>
      <c r="I14" s="20">
        <f t="shared" si="5"/>
        <v>100</v>
      </c>
      <c r="J14" s="20">
        <f t="shared" si="5"/>
        <v>100</v>
      </c>
      <c r="K14" s="20">
        <f t="shared" si="5"/>
        <v>100</v>
      </c>
      <c r="L14" s="20">
        <f t="shared" si="5"/>
        <v>100.00000000000001</v>
      </c>
      <c r="M14" s="20">
        <f t="shared" si="5"/>
        <v>100</v>
      </c>
      <c r="N14" s="20">
        <f t="shared" si="5"/>
        <v>100</v>
      </c>
    </row>
    <row r="15" spans="1:14" ht="17.25" customHeight="1" x14ac:dyDescent="0.2">
      <c r="A15" s="1" t="s">
        <v>11</v>
      </c>
      <c r="B15" s="20">
        <f t="shared" ref="B15" si="30">SUM(B36,B57,B78)</f>
        <v>100</v>
      </c>
      <c r="C15" s="20">
        <f t="shared" ref="C15:D15" si="31">SUM(C36,C57,C78)</f>
        <v>100</v>
      </c>
      <c r="D15" s="20">
        <f t="shared" si="31"/>
        <v>100</v>
      </c>
      <c r="E15" s="20">
        <f t="shared" ref="E15:F15" si="32">SUM(E36,E57,E78)</f>
        <v>100</v>
      </c>
      <c r="F15" s="20">
        <f t="shared" si="32"/>
        <v>100</v>
      </c>
      <c r="G15" s="20">
        <f t="shared" si="5"/>
        <v>100</v>
      </c>
      <c r="H15" s="20">
        <f t="shared" si="5"/>
        <v>100</v>
      </c>
      <c r="I15" s="20">
        <f t="shared" si="5"/>
        <v>100</v>
      </c>
      <c r="J15" s="20">
        <f t="shared" si="5"/>
        <v>100</v>
      </c>
      <c r="K15" s="20">
        <f t="shared" si="5"/>
        <v>100.00000000000001</v>
      </c>
      <c r="L15" s="20">
        <f t="shared" si="5"/>
        <v>100</v>
      </c>
      <c r="M15" s="20">
        <f t="shared" si="5"/>
        <v>100.00000000000001</v>
      </c>
      <c r="N15" s="20">
        <f t="shared" si="5"/>
        <v>100</v>
      </c>
    </row>
    <row r="16" spans="1:14" ht="12" customHeight="1" x14ac:dyDescent="0.2">
      <c r="A16" s="1" t="s">
        <v>12</v>
      </c>
      <c r="B16" s="20">
        <f t="shared" ref="B16" si="33">SUM(B37,B58,B79)</f>
        <v>100</v>
      </c>
      <c r="C16" s="20">
        <f t="shared" ref="C16:D16" si="34">SUM(C37,C58,C79)</f>
        <v>100</v>
      </c>
      <c r="D16" s="20">
        <f t="shared" si="34"/>
        <v>100</v>
      </c>
      <c r="E16" s="20">
        <f t="shared" ref="E16:F16" si="35">SUM(E37,E58,E79)</f>
        <v>100</v>
      </c>
      <c r="F16" s="20">
        <f t="shared" si="35"/>
        <v>100</v>
      </c>
      <c r="G16" s="20">
        <f t="shared" si="5"/>
        <v>100</v>
      </c>
      <c r="H16" s="20">
        <f t="shared" si="5"/>
        <v>100</v>
      </c>
      <c r="I16" s="20">
        <f t="shared" si="5"/>
        <v>100.00000000000001</v>
      </c>
      <c r="J16" s="20">
        <f t="shared" si="5"/>
        <v>99.999999999999986</v>
      </c>
      <c r="K16" s="20">
        <f t="shared" si="5"/>
        <v>100</v>
      </c>
      <c r="L16" s="20">
        <f t="shared" si="5"/>
        <v>99.999999999999986</v>
      </c>
      <c r="M16" s="20">
        <f t="shared" si="5"/>
        <v>100</v>
      </c>
      <c r="N16" s="20">
        <f t="shared" si="5"/>
        <v>100</v>
      </c>
    </row>
    <row r="17" spans="1:14" ht="12" customHeight="1" x14ac:dyDescent="0.2">
      <c r="A17" s="1" t="s">
        <v>13</v>
      </c>
      <c r="B17" s="20">
        <f t="shared" ref="B17" si="36">SUM(B38,B59,B80)</f>
        <v>100</v>
      </c>
      <c r="C17" s="20">
        <f t="shared" ref="C17:D17" si="37">SUM(C38,C59,C80)</f>
        <v>100</v>
      </c>
      <c r="D17" s="20">
        <f t="shared" si="37"/>
        <v>99.999999999999986</v>
      </c>
      <c r="E17" s="20">
        <f t="shared" ref="E17:F17" si="38">SUM(E38,E59,E80)</f>
        <v>100</v>
      </c>
      <c r="F17" s="20">
        <f t="shared" si="38"/>
        <v>100</v>
      </c>
      <c r="G17" s="20">
        <f t="shared" si="5"/>
        <v>100</v>
      </c>
      <c r="H17" s="20">
        <f t="shared" si="5"/>
        <v>100</v>
      </c>
      <c r="I17" s="20">
        <f t="shared" si="5"/>
        <v>100</v>
      </c>
      <c r="J17" s="20">
        <f t="shared" si="5"/>
        <v>99.999999999999986</v>
      </c>
      <c r="K17" s="20">
        <f t="shared" si="5"/>
        <v>99.999999999999986</v>
      </c>
      <c r="L17" s="20">
        <f t="shared" si="5"/>
        <v>100</v>
      </c>
      <c r="M17" s="20">
        <f t="shared" si="5"/>
        <v>100</v>
      </c>
      <c r="N17" s="20">
        <f t="shared" si="5"/>
        <v>100</v>
      </c>
    </row>
    <row r="18" spans="1:14" ht="12" customHeight="1" x14ac:dyDescent="0.2">
      <c r="A18" s="1" t="s">
        <v>14</v>
      </c>
      <c r="B18" s="20">
        <f t="shared" ref="B18" si="39">SUM(B39,B60,B81)</f>
        <v>100</v>
      </c>
      <c r="C18" s="20">
        <f t="shared" ref="C18:D18" si="40">SUM(C39,C60,C81)</f>
        <v>100</v>
      </c>
      <c r="D18" s="20">
        <f t="shared" si="40"/>
        <v>99.999999999999986</v>
      </c>
      <c r="E18" s="20">
        <f t="shared" ref="E18:F18" si="41">SUM(E39,E60,E81)</f>
        <v>100</v>
      </c>
      <c r="F18" s="20">
        <f t="shared" si="41"/>
        <v>100</v>
      </c>
      <c r="G18" s="20">
        <f t="shared" si="5"/>
        <v>100</v>
      </c>
      <c r="H18" s="20">
        <f t="shared" si="5"/>
        <v>100.00000000000001</v>
      </c>
      <c r="I18" s="20">
        <f t="shared" si="5"/>
        <v>99.999999999999986</v>
      </c>
      <c r="J18" s="20">
        <f t="shared" si="5"/>
        <v>100</v>
      </c>
      <c r="K18" s="20">
        <f t="shared" si="5"/>
        <v>100</v>
      </c>
      <c r="L18" s="20">
        <f t="shared" si="5"/>
        <v>99.999999999999986</v>
      </c>
      <c r="M18" s="20">
        <f t="shared" si="5"/>
        <v>100</v>
      </c>
      <c r="N18" s="20">
        <f t="shared" si="5"/>
        <v>100</v>
      </c>
    </row>
    <row r="19" spans="1:14" ht="12" customHeight="1" x14ac:dyDescent="0.2">
      <c r="A19" s="1" t="s">
        <v>15</v>
      </c>
      <c r="B19" s="20">
        <f t="shared" ref="B19" si="42">SUM(B40,B61,B82)</f>
        <v>100</v>
      </c>
      <c r="C19" s="20">
        <f t="shared" ref="C19:D19" si="43">SUM(C40,C61,C82)</f>
        <v>100.00000000000001</v>
      </c>
      <c r="D19" s="20">
        <f t="shared" si="43"/>
        <v>100</v>
      </c>
      <c r="E19" s="20">
        <f t="shared" ref="E19:F19" si="44">SUM(E40,E61,E82)</f>
        <v>100</v>
      </c>
      <c r="F19" s="20">
        <f t="shared" si="44"/>
        <v>100</v>
      </c>
      <c r="G19" s="20">
        <f t="shared" si="5"/>
        <v>100</v>
      </c>
      <c r="H19" s="20">
        <f t="shared" si="5"/>
        <v>100</v>
      </c>
      <c r="I19" s="20">
        <f t="shared" si="5"/>
        <v>100</v>
      </c>
      <c r="J19" s="20">
        <f t="shared" si="5"/>
        <v>100</v>
      </c>
      <c r="K19" s="20">
        <f t="shared" si="5"/>
        <v>100</v>
      </c>
      <c r="L19" s="20">
        <f t="shared" si="5"/>
        <v>100</v>
      </c>
      <c r="M19" s="20">
        <f t="shared" si="5"/>
        <v>100</v>
      </c>
      <c r="N19" s="20">
        <f t="shared" si="5"/>
        <v>100</v>
      </c>
    </row>
    <row r="20" spans="1:14" ht="17.25" customHeight="1" x14ac:dyDescent="0.2">
      <c r="A20" s="1" t="s">
        <v>16</v>
      </c>
      <c r="B20" s="20">
        <f t="shared" ref="B20" si="45">SUM(B41,B62,B83)</f>
        <v>100</v>
      </c>
      <c r="C20" s="20">
        <f t="shared" ref="C20:D20" si="46">SUM(C41,C62,C83)</f>
        <v>100</v>
      </c>
      <c r="D20" s="20">
        <f t="shared" si="46"/>
        <v>100</v>
      </c>
      <c r="E20" s="20">
        <f t="shared" ref="E20:F20" si="47">SUM(E41,E62,E83)</f>
        <v>99.999999999999986</v>
      </c>
      <c r="F20" s="20">
        <f t="shared" si="47"/>
        <v>100</v>
      </c>
      <c r="G20" s="20">
        <f t="shared" si="5"/>
        <v>100</v>
      </c>
      <c r="H20" s="20">
        <f t="shared" si="5"/>
        <v>100.00000000000001</v>
      </c>
      <c r="I20" s="20">
        <f t="shared" si="5"/>
        <v>100</v>
      </c>
      <c r="J20" s="20">
        <f t="shared" si="5"/>
        <v>100</v>
      </c>
      <c r="K20" s="20">
        <f t="shared" si="5"/>
        <v>100</v>
      </c>
      <c r="L20" s="20">
        <f t="shared" si="5"/>
        <v>100</v>
      </c>
      <c r="M20" s="20">
        <f t="shared" si="5"/>
        <v>100.00000000000001</v>
      </c>
      <c r="N20" s="20">
        <f t="shared" si="5"/>
        <v>100</v>
      </c>
    </row>
    <row r="21" spans="1:14" ht="17.25" customHeight="1" x14ac:dyDescent="0.2">
      <c r="A21" s="8" t="s">
        <v>17</v>
      </c>
      <c r="B21" s="20">
        <f t="shared" ref="B21" si="48">SUM(B42,B63,B84)</f>
        <v>100</v>
      </c>
      <c r="C21" s="20">
        <f t="shared" ref="C21:D21" si="49">SUM(C42,C63,C84)</f>
        <v>100</v>
      </c>
      <c r="D21" s="20">
        <f t="shared" si="49"/>
        <v>100.00000000000001</v>
      </c>
      <c r="E21" s="20">
        <f t="shared" ref="E21:F21" si="50">SUM(E42,E63,E84)</f>
        <v>100</v>
      </c>
      <c r="F21" s="20">
        <f t="shared" si="50"/>
        <v>100</v>
      </c>
      <c r="G21" s="20">
        <f t="shared" ref="G21:N21" si="51">SUM(G42,G63,G84)</f>
        <v>99.999999999999986</v>
      </c>
      <c r="H21" s="20">
        <f t="shared" si="51"/>
        <v>100</v>
      </c>
      <c r="I21" s="20">
        <f t="shared" si="51"/>
        <v>100.00000000000001</v>
      </c>
      <c r="J21" s="20">
        <f t="shared" si="51"/>
        <v>100</v>
      </c>
      <c r="K21" s="20">
        <f t="shared" si="51"/>
        <v>100.00000000000001</v>
      </c>
      <c r="L21" s="20">
        <f t="shared" si="51"/>
        <v>100</v>
      </c>
      <c r="M21" s="20">
        <f t="shared" si="51"/>
        <v>100</v>
      </c>
      <c r="N21" s="20">
        <f t="shared" si="51"/>
        <v>100</v>
      </c>
    </row>
    <row r="22" spans="1:14" ht="12" customHeight="1" x14ac:dyDescent="0.2">
      <c r="A22" s="10" t="s">
        <v>18</v>
      </c>
      <c r="B22" s="20">
        <f t="shared" ref="B22" si="52">SUM(B43,B64,B85)</f>
        <v>100</v>
      </c>
      <c r="C22" s="20">
        <f t="shared" ref="C22:D22" si="53">SUM(C43,C64,C85)</f>
        <v>100</v>
      </c>
      <c r="D22" s="20">
        <f t="shared" si="53"/>
        <v>99.999999999999986</v>
      </c>
      <c r="E22" s="20">
        <f t="shared" ref="E22:F22" si="54">SUM(E43,E64,E85)</f>
        <v>100</v>
      </c>
      <c r="F22" s="20">
        <f t="shared" si="54"/>
        <v>100</v>
      </c>
      <c r="G22" s="20">
        <f t="shared" ref="G22:N22" si="55">SUM(G43,G64,G85)</f>
        <v>100</v>
      </c>
      <c r="H22" s="20">
        <f t="shared" si="55"/>
        <v>99.999999999999986</v>
      </c>
      <c r="I22" s="20">
        <f t="shared" si="55"/>
        <v>100</v>
      </c>
      <c r="J22" s="20">
        <f t="shared" si="55"/>
        <v>100</v>
      </c>
      <c r="K22" s="20">
        <f t="shared" si="55"/>
        <v>100</v>
      </c>
      <c r="L22" s="20">
        <f t="shared" si="55"/>
        <v>99.999999999999986</v>
      </c>
      <c r="M22" s="20">
        <f t="shared" si="55"/>
        <v>100</v>
      </c>
      <c r="N22" s="20">
        <f t="shared" si="55"/>
        <v>100</v>
      </c>
    </row>
    <row r="23" spans="1:14" ht="12" customHeight="1" x14ac:dyDescent="0.2">
      <c r="A23" s="8" t="s">
        <v>19</v>
      </c>
      <c r="B23" s="20">
        <f t="shared" ref="B23" si="56">SUM(B44,B65,B86)</f>
        <v>100</v>
      </c>
      <c r="C23" s="20">
        <f t="shared" ref="C23:D23" si="57">SUM(C44,C65,C86)</f>
        <v>100</v>
      </c>
      <c r="D23" s="20">
        <f t="shared" si="57"/>
        <v>100</v>
      </c>
      <c r="E23" s="20">
        <f t="shared" ref="E23:F23" si="58">SUM(E44,E65,E86)</f>
        <v>100</v>
      </c>
      <c r="F23" s="20">
        <f t="shared" si="58"/>
        <v>100</v>
      </c>
      <c r="G23" s="20">
        <f t="shared" ref="G23:N23" si="59">SUM(G44,G65,G86)</f>
        <v>99.999999999999986</v>
      </c>
      <c r="H23" s="20">
        <f t="shared" si="59"/>
        <v>100</v>
      </c>
      <c r="I23" s="20">
        <f t="shared" si="59"/>
        <v>99.999999999999986</v>
      </c>
      <c r="J23" s="20">
        <f t="shared" si="59"/>
        <v>99.999999999999986</v>
      </c>
      <c r="K23" s="20">
        <f t="shared" si="59"/>
        <v>100</v>
      </c>
      <c r="L23" s="20">
        <f t="shared" si="59"/>
        <v>100</v>
      </c>
      <c r="M23" s="20">
        <f t="shared" si="59"/>
        <v>100</v>
      </c>
      <c r="N23" s="20">
        <f t="shared" si="59"/>
        <v>100</v>
      </c>
    </row>
    <row r="24" spans="1:14" ht="17.25" customHeight="1" x14ac:dyDescent="0.2">
      <c r="A24" s="11" t="s">
        <v>20</v>
      </c>
      <c r="B24" s="21">
        <f t="shared" ref="B24" si="60">SUM(B45,B66,B87)</f>
        <v>100</v>
      </c>
      <c r="C24" s="21">
        <f t="shared" ref="C24:D24" si="61">SUM(C45,C66,C87)</f>
        <v>100</v>
      </c>
      <c r="D24" s="21">
        <f t="shared" si="61"/>
        <v>100.00000000000001</v>
      </c>
      <c r="E24" s="21">
        <f t="shared" ref="E24:F24" si="62">SUM(E45,E66,E87)</f>
        <v>100</v>
      </c>
      <c r="F24" s="21">
        <f t="shared" si="62"/>
        <v>100.00000000000001</v>
      </c>
      <c r="G24" s="21">
        <f t="shared" ref="G24:N24" si="63">SUM(G45,G66,G87)</f>
        <v>100</v>
      </c>
      <c r="H24" s="21">
        <f t="shared" si="63"/>
        <v>100</v>
      </c>
      <c r="I24" s="21">
        <f t="shared" si="63"/>
        <v>100</v>
      </c>
      <c r="J24" s="21">
        <f t="shared" si="63"/>
        <v>100</v>
      </c>
      <c r="K24" s="21">
        <f t="shared" si="63"/>
        <v>99.999999999999986</v>
      </c>
      <c r="L24" s="21">
        <f t="shared" si="63"/>
        <v>100</v>
      </c>
      <c r="M24" s="21">
        <f t="shared" si="63"/>
        <v>100</v>
      </c>
      <c r="N24" s="21">
        <f t="shared" si="63"/>
        <v>100</v>
      </c>
    </row>
    <row r="25" spans="1:14" ht="17.25" customHeight="1" x14ac:dyDescent="0.2">
      <c r="A25" s="5" t="s">
        <v>23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ht="12" customHeight="1" x14ac:dyDescent="0.2">
      <c r="A26" s="1" t="s">
        <v>1</v>
      </c>
      <c r="B26" s="20">
        <f>Antal!B26/Antal!B5*100</f>
        <v>98.953792502179596</v>
      </c>
      <c r="C26" s="20">
        <f>Antal!C26/Antal!C5*100</f>
        <v>99.824868651488615</v>
      </c>
      <c r="D26" s="20">
        <f>Antal!D26/Antal!D5*100</f>
        <v>99.902056807051906</v>
      </c>
      <c r="E26" s="20">
        <f>Antal!E26/Antal!E5*100</f>
        <v>99.49186991869918</v>
      </c>
      <c r="F26" s="20">
        <f>Antal!F26/Antal!F5*100</f>
        <v>98.921251348435817</v>
      </c>
      <c r="G26" s="20">
        <f>Antal!G26/Antal!G5*100</f>
        <v>98.825065274151441</v>
      </c>
      <c r="H26" s="20">
        <f>Antal!H26/Antal!H5*100</f>
        <v>99.183006535947712</v>
      </c>
      <c r="I26" s="20">
        <f>Antal!I26/Antal!I5*100</f>
        <v>98.36363636363636</v>
      </c>
      <c r="J26" s="20">
        <f>Antal!J26/Antal!J5*100</f>
        <v>94.328922495274099</v>
      </c>
      <c r="K26" s="20">
        <f>Antal!K26/Antal!K5*100</f>
        <v>92.607003891050582</v>
      </c>
      <c r="L26" s="20">
        <f>Antal!L26/Antal!L5*100</f>
        <v>82.991803278688522</v>
      </c>
      <c r="M26" s="20">
        <f>Antal!M26/Antal!M5*100</f>
        <v>71.714922048997778</v>
      </c>
      <c r="N26" s="20">
        <f>Antal!N26/Antal!N5*100</f>
        <v>69.495412844036693</v>
      </c>
    </row>
    <row r="27" spans="1:14" ht="12" customHeight="1" x14ac:dyDescent="0.2">
      <c r="A27" s="1" t="s">
        <v>2</v>
      </c>
      <c r="B27" s="20">
        <f>Antal!B27/Antal!B6*100</f>
        <v>92.975970425138627</v>
      </c>
      <c r="C27" s="20">
        <f>Antal!C27/Antal!C6*100</f>
        <v>94.174757281553397</v>
      </c>
      <c r="D27" s="20">
        <f>Antal!D27/Antal!D6*100</f>
        <v>95.142857142857139</v>
      </c>
      <c r="E27" s="20">
        <f>Antal!E27/Antal!E6*100</f>
        <v>96.011673151750969</v>
      </c>
      <c r="F27" s="20">
        <f>Antal!F27/Antal!F6*100</f>
        <v>98.089171974522287</v>
      </c>
      <c r="G27" s="20">
        <f>Antal!G27/Antal!G6*100</f>
        <v>98.3451536643026</v>
      </c>
      <c r="H27" s="20">
        <f>Antal!H27/Antal!H6*100</f>
        <v>98.695652173913047</v>
      </c>
      <c r="I27" s="20">
        <f>Antal!I27/Antal!I6*100</f>
        <v>97.226277372262771</v>
      </c>
      <c r="J27" s="20">
        <f>Antal!J27/Antal!J6*100</f>
        <v>95.684340320591872</v>
      </c>
      <c r="K27" s="20">
        <f>Antal!K27/Antal!K6*100</f>
        <v>96.144578313253021</v>
      </c>
      <c r="L27" s="20">
        <f>Antal!L27/Antal!L6*100</f>
        <v>89.819724284199367</v>
      </c>
      <c r="M27" s="20">
        <f>Antal!M27/Antal!M6*100</f>
        <v>87.682672233820455</v>
      </c>
      <c r="N27" s="20">
        <f>Antal!N27/Antal!N6*100</f>
        <v>86.836518046709131</v>
      </c>
    </row>
    <row r="28" spans="1:14" ht="12" customHeight="1" x14ac:dyDescent="0.2">
      <c r="A28" s="1" t="s">
        <v>3</v>
      </c>
      <c r="B28" s="20">
        <f>Antal!B28/Antal!B7*100</f>
        <v>95.486935866983373</v>
      </c>
      <c r="C28" s="20">
        <f>Antal!C28/Antal!C7*100</f>
        <v>96.731358529111333</v>
      </c>
      <c r="D28" s="20">
        <f>Antal!D28/Antal!D7*100</f>
        <v>96.971201588877847</v>
      </c>
      <c r="E28" s="20">
        <f>Antal!E28/Antal!E7*100</f>
        <v>97.4180734856008</v>
      </c>
      <c r="F28" s="20">
        <f>Antal!F28/Antal!F7*100</f>
        <v>96.218286261369073</v>
      </c>
      <c r="G28" s="20">
        <f>Antal!G28/Antal!G7*100</f>
        <v>98.167684619655745</v>
      </c>
      <c r="H28" s="20">
        <f>Antal!H28/Antal!H7*100</f>
        <v>98.152562574493444</v>
      </c>
      <c r="I28" s="20">
        <f>Antal!I28/Antal!I7*100</f>
        <v>96.345029239766077</v>
      </c>
      <c r="J28" s="20">
        <f>Antal!J28/Antal!J7*100</f>
        <v>96.010879419764279</v>
      </c>
      <c r="K28" s="20">
        <f>Antal!K28/Antal!K7*100</f>
        <v>95.998260113092641</v>
      </c>
      <c r="L28" s="20">
        <f>Antal!L28/Antal!L7*100</f>
        <v>92.925659472422069</v>
      </c>
      <c r="M28" s="20">
        <f>Antal!M28/Antal!M7*100</f>
        <v>89.857856319631196</v>
      </c>
      <c r="N28" s="20">
        <f>Antal!N28/Antal!N7*100</f>
        <v>90.076628352490417</v>
      </c>
    </row>
    <row r="29" spans="1:14" ht="12" customHeight="1" x14ac:dyDescent="0.2">
      <c r="A29" s="1" t="s">
        <v>4</v>
      </c>
      <c r="B29" s="20">
        <f>Antal!B29/Antal!B8*100</f>
        <v>96.980096087851749</v>
      </c>
      <c r="C29" s="20">
        <f>Antal!C29/Antal!C8*100</f>
        <v>97.050561797752806</v>
      </c>
      <c r="D29" s="20">
        <f>Antal!D29/Antal!D8*100</f>
        <v>96.262341325810993</v>
      </c>
      <c r="E29" s="20">
        <f>Antal!E29/Antal!E8*100</f>
        <v>94.810971089696068</v>
      </c>
      <c r="F29" s="20">
        <f>Antal!F29/Antal!F8*100</f>
        <v>97.979797979797979</v>
      </c>
      <c r="G29" s="20">
        <f>Antal!G29/Antal!G8*100</f>
        <v>97.455968688845402</v>
      </c>
      <c r="H29" s="20">
        <f>Antal!H29/Antal!H8*100</f>
        <v>98.245614035087712</v>
      </c>
      <c r="I29" s="20">
        <f>Antal!I29/Antal!I8*100</f>
        <v>98.848684210526315</v>
      </c>
      <c r="J29" s="20">
        <f>Antal!J29/Antal!J8*100</f>
        <v>95.544554455445535</v>
      </c>
      <c r="K29" s="20">
        <f>Antal!K29/Antal!K8*100</f>
        <v>95.462184873949582</v>
      </c>
      <c r="L29" s="20">
        <f>Antal!L29/Antal!L8*100</f>
        <v>88.275862068965523</v>
      </c>
      <c r="M29" s="20">
        <f>Antal!M29/Antal!M8*100</f>
        <v>83.269961977186313</v>
      </c>
      <c r="N29" s="20">
        <f>Antal!N29/Antal!N8*100</f>
        <v>82.318271119842834</v>
      </c>
    </row>
    <row r="30" spans="1:14" ht="12" customHeight="1" x14ac:dyDescent="0.2">
      <c r="A30" s="1" t="s">
        <v>5</v>
      </c>
      <c r="B30" s="20">
        <f>Antal!B30/Antal!B9*100</f>
        <v>99.27760577915376</v>
      </c>
      <c r="C30" s="20">
        <f>Antal!C30/Antal!C9*100</f>
        <v>97.926267281105993</v>
      </c>
      <c r="D30" s="20">
        <f>Antal!D30/Antal!D9*100</f>
        <v>99.489144316730531</v>
      </c>
      <c r="E30" s="20">
        <f>Antal!E30/Antal!E9*100</f>
        <v>98.015873015873012</v>
      </c>
      <c r="F30" s="20">
        <f>Antal!F30/Antal!F9*100</f>
        <v>98.967741935483872</v>
      </c>
      <c r="G30" s="20">
        <f>Antal!G30/Antal!G9*100</f>
        <v>98.316498316498311</v>
      </c>
      <c r="H30" s="20">
        <f>Antal!H30/Antal!H9*100</f>
        <v>99.363057324840767</v>
      </c>
      <c r="I30" s="20">
        <f>Antal!I30/Antal!I9*100</f>
        <v>98.089171974522287</v>
      </c>
      <c r="J30" s="20">
        <f>Antal!J30/Antal!J9*100</f>
        <v>94.560669456066947</v>
      </c>
      <c r="K30" s="20">
        <f>Antal!K30/Antal!K9*100</f>
        <v>91.63179916317992</v>
      </c>
      <c r="L30" s="20">
        <f>Antal!L30/Antal!L9*100</f>
        <v>91.368421052631575</v>
      </c>
      <c r="M30" s="20">
        <f>Antal!M30/Antal!M9*100</f>
        <v>84.93150684931507</v>
      </c>
      <c r="N30" s="20">
        <f>Antal!N30/Antal!N9*100</f>
        <v>83.497053045186647</v>
      </c>
    </row>
    <row r="31" spans="1:14" ht="17.25" customHeight="1" x14ac:dyDescent="0.2">
      <c r="A31" s="1" t="s">
        <v>6</v>
      </c>
      <c r="B31" s="20">
        <f>Antal!B31/Antal!B10*100</f>
        <v>92.690233672858</v>
      </c>
      <c r="C31" s="20">
        <f>Antal!C31/Antal!C10*100</f>
        <v>91.439688715953309</v>
      </c>
      <c r="D31" s="20">
        <f>Antal!D31/Antal!D10*100</f>
        <v>93.348281016442442</v>
      </c>
      <c r="E31" s="20">
        <f>Antal!E31/Antal!E10*100</f>
        <v>96.908602150537632</v>
      </c>
      <c r="F31" s="20">
        <f>Antal!F31/Antal!F10*100</f>
        <v>98.005502063273724</v>
      </c>
      <c r="G31" s="20">
        <f>Antal!G31/Antal!G10*100</f>
        <v>98.003327787021632</v>
      </c>
      <c r="H31" s="20">
        <f>Antal!H31/Antal!H10*100</f>
        <v>98.33984375</v>
      </c>
      <c r="I31" s="20">
        <f>Antal!I31/Antal!I10*100</f>
        <v>97.909698996655521</v>
      </c>
      <c r="J31" s="20">
        <f>Antal!J31/Antal!J10*100</f>
        <v>96.512570965125704</v>
      </c>
      <c r="K31" s="20">
        <f>Antal!K31/Antal!K10*100</f>
        <v>96.817172464840866</v>
      </c>
      <c r="L31" s="20">
        <f>Antal!L31/Antal!L10*100</f>
        <v>93.899204244031836</v>
      </c>
      <c r="M31" s="20">
        <f>Antal!M31/Antal!M10*100</f>
        <v>88.742964352720449</v>
      </c>
      <c r="N31" s="20">
        <f>Antal!N31/Antal!N10*100</f>
        <v>89.854191980558923</v>
      </c>
    </row>
    <row r="32" spans="1:14" ht="12" customHeight="1" x14ac:dyDescent="0.2">
      <c r="A32" s="1" t="s">
        <v>7</v>
      </c>
      <c r="B32" s="20">
        <f>Antal!B32/Antal!B11*100</f>
        <v>97.849462365591393</v>
      </c>
      <c r="C32" s="20">
        <f>Antal!C32/Antal!C11*100</f>
        <v>98.987341772151893</v>
      </c>
      <c r="D32" s="20">
        <f>Antal!D32/Antal!D11*100</f>
        <v>98.851102941176478</v>
      </c>
      <c r="E32" s="20">
        <f>Antal!E32/Antal!E11*100</f>
        <v>96.087751371115175</v>
      </c>
      <c r="F32" s="20">
        <f>Antal!F32/Antal!F11*100</f>
        <v>94.696747729270442</v>
      </c>
      <c r="G32" s="20">
        <f>Antal!G32/Antal!G11*100</f>
        <v>96.914516944865952</v>
      </c>
      <c r="H32" s="20">
        <f>Antal!H32/Antal!H11*100</f>
        <v>95.416869819600194</v>
      </c>
      <c r="I32" s="20">
        <f>Antal!I32/Antal!I11*100</f>
        <v>95.028680688336522</v>
      </c>
      <c r="J32" s="20">
        <f>Antal!J32/Antal!J11*100</f>
        <v>94.611570247933884</v>
      </c>
      <c r="K32" s="20">
        <f>Antal!K32/Antal!K11*100</f>
        <v>94.651442307692307</v>
      </c>
      <c r="L32" s="20">
        <f>Antal!L32/Antal!L11*100</f>
        <v>91.727672035139094</v>
      </c>
      <c r="M32" s="20">
        <f>Antal!M32/Antal!M11*100</f>
        <v>87.968808020794654</v>
      </c>
      <c r="N32" s="20">
        <f>Antal!N32/Antal!N11*100</f>
        <v>87.484641039143412</v>
      </c>
    </row>
    <row r="33" spans="1:14" ht="12" customHeight="1" x14ac:dyDescent="0.2">
      <c r="A33" s="1" t="s">
        <v>8</v>
      </c>
      <c r="B33" s="20">
        <f>Antal!B33/Antal!B12*100</f>
        <v>99.127589967284621</v>
      </c>
      <c r="C33" s="20">
        <f>Antal!C33/Antal!C12*100</f>
        <v>99.55307262569832</v>
      </c>
      <c r="D33" s="20">
        <f>Antal!D33/Antal!D12*100</f>
        <v>99.302325581395351</v>
      </c>
      <c r="E33" s="20">
        <f>Antal!E33/Antal!E12*100</f>
        <v>98.919567827130848</v>
      </c>
      <c r="F33" s="20">
        <f>Antal!F33/Antal!F12*100</f>
        <v>99.492385786802032</v>
      </c>
      <c r="G33" s="20">
        <f>Antal!G33/Antal!G12*100</f>
        <v>99.52</v>
      </c>
      <c r="H33" s="20">
        <f>Antal!H33/Antal!H12*100</f>
        <v>98.661567877629068</v>
      </c>
      <c r="I33" s="20">
        <f>Antal!I33/Antal!I12*100</f>
        <v>96.916299559471369</v>
      </c>
      <c r="J33" s="20">
        <f>Antal!J33/Antal!J12*100</f>
        <v>95.053763440860223</v>
      </c>
      <c r="K33" s="20">
        <f>Antal!K33/Antal!K12*100</f>
        <v>94.074074074074076</v>
      </c>
      <c r="L33" s="20">
        <f>Antal!L33/Antal!L12*100</f>
        <v>87.637362637362642</v>
      </c>
      <c r="M33" s="20">
        <f>Antal!M33/Antal!M12*100</f>
        <v>85.993485342019554</v>
      </c>
      <c r="N33" s="20">
        <f>Antal!N33/Antal!N12*100</f>
        <v>84.827586206896555</v>
      </c>
    </row>
    <row r="34" spans="1:14" ht="12" customHeight="1" x14ac:dyDescent="0.2">
      <c r="A34" s="1" t="s">
        <v>9</v>
      </c>
      <c r="B34" s="20">
        <f>Antal!B34/Antal!B13*100</f>
        <v>100</v>
      </c>
      <c r="C34" s="20">
        <f>Antal!C34/Antal!C13*100</f>
        <v>99.657142857142858</v>
      </c>
      <c r="D34" s="20">
        <f>Antal!D34/Antal!D13*100</f>
        <v>100</v>
      </c>
      <c r="E34" s="20">
        <f>Antal!E34/Antal!E13*100</f>
        <v>99.595141700404852</v>
      </c>
      <c r="F34" s="20">
        <f>Antal!F34/Antal!F13*100</f>
        <v>98.828696925329425</v>
      </c>
      <c r="G34" s="20">
        <f>Antal!G34/Antal!G13*100</f>
        <v>99.286987522281649</v>
      </c>
      <c r="H34" s="20">
        <f>Antal!H34/Antal!H13*100</f>
        <v>99.1869918699187</v>
      </c>
      <c r="I34" s="20">
        <f>Antal!I34/Antal!I13*100</f>
        <v>98.35526315789474</v>
      </c>
      <c r="J34" s="20">
        <f>Antal!J34/Antal!J13*100</f>
        <v>96.959459459459467</v>
      </c>
      <c r="K34" s="20">
        <f>Antal!K34/Antal!K13*100</f>
        <v>95.270270270270274</v>
      </c>
      <c r="L34" s="20">
        <f>Antal!L34/Antal!L13*100</f>
        <v>90.733590733590731</v>
      </c>
      <c r="M34" s="20">
        <f>Antal!M34/Antal!M13*100</f>
        <v>86.666666666666671</v>
      </c>
      <c r="N34" s="20">
        <f>Antal!N34/Antal!N13*100</f>
        <v>87.1111111111111</v>
      </c>
    </row>
    <row r="35" spans="1:14" ht="12" customHeight="1" x14ac:dyDescent="0.2">
      <c r="A35" s="1" t="s">
        <v>10</v>
      </c>
      <c r="B35" s="20">
        <f>Antal!B35/Antal!B14*100</f>
        <v>96.532507739938083</v>
      </c>
      <c r="C35" s="20">
        <f>Antal!C35/Antal!C14*100</f>
        <v>96.986301369863014</v>
      </c>
      <c r="D35" s="20">
        <f>Antal!D35/Antal!D14*100</f>
        <v>97.019374068554399</v>
      </c>
      <c r="E35" s="20">
        <f>Antal!E35/Antal!E14*100</f>
        <v>93.145990404386566</v>
      </c>
      <c r="F35" s="20">
        <f>Antal!F35/Antal!F14*100</f>
        <v>97.988077496274215</v>
      </c>
      <c r="G35" s="20">
        <f>Antal!G35/Antal!G14*100</f>
        <v>97.626752966558797</v>
      </c>
      <c r="H35" s="20">
        <f>Antal!H35/Antal!H14*100</f>
        <v>98.118668596237342</v>
      </c>
      <c r="I35" s="20">
        <f>Antal!I35/Antal!I14*100</f>
        <v>96.331236897274636</v>
      </c>
      <c r="J35" s="20">
        <f>Antal!J35/Antal!J14*100</f>
        <v>95.193065405831362</v>
      </c>
      <c r="K35" s="20">
        <f>Antal!K35/Antal!K14*100</f>
        <v>95.14195583596215</v>
      </c>
      <c r="L35" s="20">
        <f>Antal!L35/Antal!L14*100</f>
        <v>93.660418963616323</v>
      </c>
      <c r="M35" s="20">
        <f>Antal!M35/Antal!M14*100</f>
        <v>92.100283822138124</v>
      </c>
      <c r="N35" s="20">
        <f>Antal!N35/Antal!N14*100</f>
        <v>91.255289139633291</v>
      </c>
    </row>
    <row r="36" spans="1:14" ht="17.25" customHeight="1" x14ac:dyDescent="0.2">
      <c r="A36" s="1" t="s">
        <v>11</v>
      </c>
      <c r="B36" s="20">
        <f>Antal!B36/Antal!B15*100</f>
        <v>97.695035460992912</v>
      </c>
      <c r="C36" s="20">
        <f>Antal!C36/Antal!C15*100</f>
        <v>97.546012269938657</v>
      </c>
      <c r="D36" s="20">
        <f>Antal!D36/Antal!D15*100</f>
        <v>97.85202863961814</v>
      </c>
      <c r="E36" s="20">
        <f>Antal!E36/Antal!E15*100</f>
        <v>98.132780082987551</v>
      </c>
      <c r="F36" s="20">
        <f>Antal!F36/Antal!F15*100</f>
        <v>98.214285714285708</v>
      </c>
      <c r="G36" s="20">
        <f>Antal!G36/Antal!G15*100</f>
        <v>99.164345403899716</v>
      </c>
      <c r="H36" s="20">
        <f>Antal!H36/Antal!H15*100</f>
        <v>96.15384615384616</v>
      </c>
      <c r="I36" s="20">
        <f>Antal!I36/Antal!I15*100</f>
        <v>95.69536423841059</v>
      </c>
      <c r="J36" s="20">
        <f>Antal!J36/Antal!J15*100</f>
        <v>95.652173913043484</v>
      </c>
      <c r="K36" s="20">
        <f>Antal!K36/Antal!K15*100</f>
        <v>94.16445623342176</v>
      </c>
      <c r="L36" s="20">
        <f>Antal!L36/Antal!L15*100</f>
        <v>91.370558375634516</v>
      </c>
      <c r="M36" s="20">
        <f>Antal!M36/Antal!M15*100</f>
        <v>84.946236559139791</v>
      </c>
      <c r="N36" s="20">
        <f>Antal!N36/Antal!N15*100</f>
        <v>84.699453551912569</v>
      </c>
    </row>
    <row r="37" spans="1:14" ht="12" customHeight="1" x14ac:dyDescent="0.2">
      <c r="A37" s="1" t="s">
        <v>12</v>
      </c>
      <c r="B37" s="20">
        <f>Antal!B37/Antal!B16*100</f>
        <v>90.134874759152211</v>
      </c>
      <c r="C37" s="20">
        <f>Antal!C37/Antal!C16*100</f>
        <v>93.625827814569533</v>
      </c>
      <c r="D37" s="20">
        <f>Antal!D37/Antal!D16*100</f>
        <v>95.848161328588375</v>
      </c>
      <c r="E37" s="20">
        <f>Antal!E37/Antal!E16*100</f>
        <v>95.430107526881727</v>
      </c>
      <c r="F37" s="20">
        <f>Antal!F37/Antal!F16*100</f>
        <v>96.570308672219497</v>
      </c>
      <c r="G37" s="20">
        <f>Antal!G37/Antal!G16*100</f>
        <v>96.799516908212553</v>
      </c>
      <c r="H37" s="20">
        <f>Antal!H37/Antal!H16*100</f>
        <v>98.638529611980942</v>
      </c>
      <c r="I37" s="20">
        <f>Antal!I37/Antal!I16*100</f>
        <v>97.762148337595917</v>
      </c>
      <c r="J37" s="20">
        <f>Antal!J37/Antal!J16*100</f>
        <v>96.328029375764984</v>
      </c>
      <c r="K37" s="20">
        <f>Antal!K37/Antal!K16*100</f>
        <v>96.128648004764742</v>
      </c>
      <c r="L37" s="20">
        <f>Antal!L37/Antal!L16*100</f>
        <v>93.340732519422858</v>
      </c>
      <c r="M37" s="20">
        <f>Antal!M37/Antal!M16*100</f>
        <v>91.860465116279073</v>
      </c>
      <c r="N37" s="20">
        <f>Antal!N37/Antal!N16*100</f>
        <v>90.508096035734226</v>
      </c>
    </row>
    <row r="38" spans="1:14" ht="12" customHeight="1" x14ac:dyDescent="0.2">
      <c r="A38" s="1" t="s">
        <v>13</v>
      </c>
      <c r="B38" s="20">
        <f>Antal!B38/Antal!B17*100</f>
        <v>98.63387978142076</v>
      </c>
      <c r="C38" s="20">
        <f>Antal!C38/Antal!C17*100</f>
        <v>99.463806970509381</v>
      </c>
      <c r="D38" s="20">
        <f>Antal!D38/Antal!D17*100</f>
        <v>99.425287356321832</v>
      </c>
      <c r="E38" s="20">
        <f>Antal!E38/Antal!E17*100</f>
        <v>99.115044247787608</v>
      </c>
      <c r="F38" s="20">
        <f>Antal!F38/Antal!F17*100</f>
        <v>97.658862876254176</v>
      </c>
      <c r="G38" s="20">
        <f>Antal!G38/Antal!G17*100</f>
        <v>95.752895752895753</v>
      </c>
      <c r="H38" s="20">
        <f>Antal!H38/Antal!H17*100</f>
        <v>96</v>
      </c>
      <c r="I38" s="20">
        <f>Antal!I38/Antal!I17*100</f>
        <v>97.31543624161074</v>
      </c>
      <c r="J38" s="20">
        <f>Antal!J38/Antal!J17*100</f>
        <v>94.73684210526315</v>
      </c>
      <c r="K38" s="20">
        <f>Antal!K38/Antal!K17*100</f>
        <v>91.472868217054256</v>
      </c>
      <c r="L38" s="20">
        <f>Antal!L38/Antal!L17*100</f>
        <v>87.394957983193279</v>
      </c>
      <c r="M38" s="20">
        <f>Antal!M38/Antal!M17*100</f>
        <v>96.039603960396036</v>
      </c>
      <c r="N38" s="20">
        <f>Antal!N38/Antal!N17*100</f>
        <v>93.043478260869563</v>
      </c>
    </row>
    <row r="39" spans="1:14" ht="12" customHeight="1" x14ac:dyDescent="0.2">
      <c r="A39" s="1" t="s">
        <v>14</v>
      </c>
      <c r="B39" s="20">
        <f>Antal!B39/Antal!B18*100</f>
        <v>96.252465483234715</v>
      </c>
      <c r="C39" s="20">
        <f>Antal!C39/Antal!C18*100</f>
        <v>93.259207783182759</v>
      </c>
      <c r="D39" s="20">
        <f>Antal!D39/Antal!D18*100</f>
        <v>94.113372093023244</v>
      </c>
      <c r="E39" s="20">
        <f>Antal!E39/Antal!E18*100</f>
        <v>92.782789729354619</v>
      </c>
      <c r="F39" s="20">
        <f>Antal!F39/Antal!F18*100</f>
        <v>95.586107091172209</v>
      </c>
      <c r="G39" s="20">
        <f>Antal!G39/Antal!G18*100</f>
        <v>95.308427454387484</v>
      </c>
      <c r="H39" s="20">
        <f>Antal!H39/Antal!H18*100</f>
        <v>97.260273972602747</v>
      </c>
      <c r="I39" s="20">
        <f>Antal!I39/Antal!I18*100</f>
        <v>96.166134185303505</v>
      </c>
      <c r="J39" s="20">
        <f>Antal!J39/Antal!J18*100</f>
        <v>96.202531645569621</v>
      </c>
      <c r="K39" s="20">
        <f>Antal!K39/Antal!K18*100</f>
        <v>94.768015794669296</v>
      </c>
      <c r="L39" s="20">
        <f>Antal!L39/Antal!L18*100</f>
        <v>93.228655544651616</v>
      </c>
      <c r="M39" s="20">
        <f>Antal!M39/Antal!M18*100</f>
        <v>88.282025819265144</v>
      </c>
      <c r="N39" s="20">
        <f>Antal!N39/Antal!N18*100</f>
        <v>88.040201005025125</v>
      </c>
    </row>
    <row r="40" spans="1:14" ht="12" customHeight="1" x14ac:dyDescent="0.2">
      <c r="A40" s="1" t="s">
        <v>15</v>
      </c>
      <c r="B40" s="20">
        <f>Antal!B40/Antal!B19*100</f>
        <v>97.589199614271934</v>
      </c>
      <c r="C40" s="20">
        <f>Antal!C40/Antal!C19*100</f>
        <v>98.134715025906743</v>
      </c>
      <c r="D40" s="20">
        <f>Antal!D40/Antal!D19*100</f>
        <v>98.712998712998711</v>
      </c>
      <c r="E40" s="20">
        <f>Antal!E40/Antal!E19*100</f>
        <v>99.283667621776502</v>
      </c>
      <c r="F40" s="20">
        <f>Antal!F40/Antal!F19*100</f>
        <v>96.904024767801857</v>
      </c>
      <c r="G40" s="20">
        <f>Antal!G40/Antal!G19*100</f>
        <v>98.181818181818187</v>
      </c>
      <c r="H40" s="20">
        <f>Antal!H40/Antal!H19*100</f>
        <v>97.630331753554501</v>
      </c>
      <c r="I40" s="20">
        <f>Antal!I40/Antal!I19*100</f>
        <v>98.191214470284237</v>
      </c>
      <c r="J40" s="20">
        <f>Antal!J40/Antal!J19*100</f>
        <v>96.373056994818654</v>
      </c>
      <c r="K40" s="20">
        <f>Antal!K40/Antal!K19*100</f>
        <v>95.599022004889974</v>
      </c>
      <c r="L40" s="20">
        <f>Antal!L40/Antal!L19*100</f>
        <v>88.938053097345133</v>
      </c>
      <c r="M40" s="20">
        <f>Antal!M40/Antal!M19*100</f>
        <v>84.782608695652172</v>
      </c>
      <c r="N40" s="20">
        <f>Antal!N40/Antal!N19*100</f>
        <v>83.439490445859875</v>
      </c>
    </row>
    <row r="41" spans="1:14" ht="17.25" customHeight="1" x14ac:dyDescent="0.2">
      <c r="A41" s="1" t="s">
        <v>16</v>
      </c>
      <c r="B41" s="20">
        <f>Antal!B41/Antal!B20*100</f>
        <v>93.103448275862064</v>
      </c>
      <c r="C41" s="20">
        <f>Antal!C41/Antal!C20*100</f>
        <v>91.527001862197395</v>
      </c>
      <c r="D41" s="20">
        <f>Antal!D41/Antal!D20*100</f>
        <v>91.967324710687549</v>
      </c>
      <c r="E41" s="20">
        <f>Antal!E41/Antal!E20*100</f>
        <v>91.134887275506301</v>
      </c>
      <c r="F41" s="20">
        <f>Antal!F41/Antal!F20*100</f>
        <v>92.147876565841742</v>
      </c>
      <c r="G41" s="20">
        <f>Antal!G41/Antal!G20*100</f>
        <v>94.210919970082273</v>
      </c>
      <c r="H41" s="20">
        <f>Antal!H41/Antal!H20*100</f>
        <v>94.219517903112575</v>
      </c>
      <c r="I41" s="20">
        <f>Antal!I41/Antal!I20*100</f>
        <v>92.902753061865383</v>
      </c>
      <c r="J41" s="20">
        <f>Antal!J41/Antal!J20*100</f>
        <v>92.935788755724445</v>
      </c>
      <c r="K41" s="20">
        <f>Antal!K41/Antal!K20*100</f>
        <v>91.67620137299771</v>
      </c>
      <c r="L41" s="20">
        <f>Antal!L41/Antal!L20*100</f>
        <v>86.899016979445932</v>
      </c>
      <c r="M41" s="20">
        <f>Antal!M41/Antal!M20*100</f>
        <v>82.86202477573687</v>
      </c>
      <c r="N41" s="20">
        <f>Antal!N41/Antal!N20*100</f>
        <v>81.501862512698949</v>
      </c>
    </row>
    <row r="42" spans="1:14" ht="17.25" customHeight="1" x14ac:dyDescent="0.2">
      <c r="A42" s="8" t="s">
        <v>17</v>
      </c>
      <c r="B42" s="20">
        <f>Antal!B42/Antal!B21*100</f>
        <v>95.929403667469643</v>
      </c>
      <c r="C42" s="20">
        <f>Antal!C42/Antal!C21*100</f>
        <v>96.475270039795333</v>
      </c>
      <c r="D42" s="20">
        <f>Antal!D42/Antal!D21*100</f>
        <v>97.055275279666603</v>
      </c>
      <c r="E42" s="20">
        <f>Antal!E42/Antal!E21*100</f>
        <v>96.388395500296028</v>
      </c>
      <c r="F42" s="20">
        <f>Antal!F42/Antal!F21*100</f>
        <v>96.991909648694147</v>
      </c>
      <c r="G42" s="20">
        <f>Antal!G42/Antal!G21*100</f>
        <v>97.642697257974248</v>
      </c>
      <c r="H42" s="20">
        <f>Antal!H42/Antal!H21*100</f>
        <v>97.78052805280528</v>
      </c>
      <c r="I42" s="20">
        <f>Antal!I42/Antal!I21*100</f>
        <v>96.802721088435376</v>
      </c>
      <c r="J42" s="20">
        <f>Antal!J42/Antal!J21*100</f>
        <v>95.565162819887036</v>
      </c>
      <c r="K42" s="20">
        <f>Antal!K42/Antal!K21*100</f>
        <v>95.198848770277351</v>
      </c>
      <c r="L42" s="20">
        <f>Antal!L42/Antal!L21*100</f>
        <v>91.865374323601117</v>
      </c>
      <c r="M42" s="20">
        <f>Antal!M42/Antal!M21*100</f>
        <v>88.400998697351284</v>
      </c>
      <c r="N42" s="20">
        <f>Antal!N42/Antal!N21*100</f>
        <v>87.933151796678942</v>
      </c>
    </row>
    <row r="43" spans="1:14" ht="12" customHeight="1" x14ac:dyDescent="0.2">
      <c r="A43" s="10" t="s">
        <v>18</v>
      </c>
      <c r="B43" s="20">
        <f>Antal!B43/Antal!B22*100</f>
        <v>94.951162470766263</v>
      </c>
      <c r="C43" s="20">
        <f>Antal!C43/Antal!C22*100</f>
        <v>95.531992687385738</v>
      </c>
      <c r="D43" s="20">
        <f>Antal!D43/Antal!D22*100</f>
        <v>96.430490519689869</v>
      </c>
      <c r="E43" s="20">
        <f>Antal!E43/Antal!E22*100</f>
        <v>95.775577557755781</v>
      </c>
      <c r="F43" s="20">
        <f>Antal!F43/Antal!F22*100</f>
        <v>96.536079504536943</v>
      </c>
      <c r="G43" s="20">
        <f>Antal!G43/Antal!G22*100</f>
        <v>97.393703034338444</v>
      </c>
      <c r="H43" s="20">
        <f>Antal!H43/Antal!H22*100</f>
        <v>97.589716122121047</v>
      </c>
      <c r="I43" s="20">
        <f>Antal!I43/Antal!I22*100</f>
        <v>96.502133976619035</v>
      </c>
      <c r="J43" s="20">
        <f>Antal!J43/Antal!J22*100</f>
        <v>95.589468388395105</v>
      </c>
      <c r="K43" s="20">
        <f>Antal!K43/Antal!K22*100</f>
        <v>95.347758887171565</v>
      </c>
      <c r="L43" s="20">
        <f>Antal!L43/Antal!L22*100</f>
        <v>92.559257986946065</v>
      </c>
      <c r="M43" s="20">
        <f>Antal!M43/Antal!M22*100</f>
        <v>89.147713377353881</v>
      </c>
      <c r="N43" s="20">
        <f>Antal!N43/Antal!N22*100</f>
        <v>88.743031828807773</v>
      </c>
    </row>
    <row r="44" spans="1:14" ht="12" customHeight="1" x14ac:dyDescent="0.2">
      <c r="A44" s="8" t="s">
        <v>19</v>
      </c>
      <c r="B44" s="20">
        <f>Antal!B44/Antal!B23*100</f>
        <v>98.380148199207312</v>
      </c>
      <c r="C44" s="20">
        <f>Antal!C44/Antal!C23*100</f>
        <v>98.748678181177297</v>
      </c>
      <c r="D44" s="20">
        <f>Antal!D44/Antal!D23*100</f>
        <v>98.617776924553652</v>
      </c>
      <c r="E44" s="20">
        <f>Antal!E44/Antal!E23*100</f>
        <v>98.078478964401299</v>
      </c>
      <c r="F44" s="20">
        <f>Antal!F44/Antal!F23*100</f>
        <v>98.388876627676012</v>
      </c>
      <c r="G44" s="20">
        <f>Antal!G44/Antal!G23*100</f>
        <v>98.334655035685955</v>
      </c>
      <c r="H44" s="20">
        <f>Antal!H44/Antal!H23*100</f>
        <v>98.420107719928183</v>
      </c>
      <c r="I44" s="20">
        <f>Antal!I44/Antal!I23*100</f>
        <v>98.123980424143554</v>
      </c>
      <c r="J44" s="20">
        <f>Antal!J44/Antal!J23*100</f>
        <v>95.445134575569355</v>
      </c>
      <c r="K44" s="20">
        <f>Antal!K44/Antal!K23*100</f>
        <v>94.378194207836458</v>
      </c>
      <c r="L44" s="20">
        <f>Antal!L44/Antal!L23*100</f>
        <v>87.400530503978786</v>
      </c>
      <c r="M44" s="20">
        <f>Antal!M44/Antal!M23*100</f>
        <v>82.495164410058024</v>
      </c>
      <c r="N44" s="20">
        <f>Antal!N44/Antal!N23*100</f>
        <v>81.329423264907135</v>
      </c>
    </row>
    <row r="45" spans="1:14" ht="17.25" customHeight="1" x14ac:dyDescent="0.2">
      <c r="A45" s="11" t="s">
        <v>20</v>
      </c>
      <c r="B45" s="21">
        <f>Antal!B45/Antal!B24*100</f>
        <v>95.79509271399138</v>
      </c>
      <c r="C45" s="21">
        <f>Antal!C45/Antal!C24*100</f>
        <v>96.215051657445045</v>
      </c>
      <c r="D45" s="21">
        <f>Antal!D45/Antal!D24*100</f>
        <v>96.675970565846242</v>
      </c>
      <c r="E45" s="21">
        <f>Antal!E45/Antal!E24*100</f>
        <v>95.739762219286661</v>
      </c>
      <c r="F45" s="21">
        <f>Antal!F45/Antal!F24*100</f>
        <v>96.260949746426931</v>
      </c>
      <c r="G45" s="21">
        <f>Antal!G45/Antal!G24*100</f>
        <v>96.549258853248176</v>
      </c>
      <c r="H45" s="21">
        <f>Antal!H45/Antal!H24*100</f>
        <v>96.307945417594127</v>
      </c>
      <c r="I45" s="21">
        <f>Antal!I45/Antal!I24*100</f>
        <v>95.167449414036781</v>
      </c>
      <c r="J45" s="21">
        <f>Antal!J45/Antal!J24*100</f>
        <v>94.468379125345464</v>
      </c>
      <c r="K45" s="21">
        <f>Antal!K45/Antal!K24*100</f>
        <v>93.765518311607693</v>
      </c>
      <c r="L45" s="21">
        <f>Antal!L45/Antal!L24*100</f>
        <v>89.881101153283112</v>
      </c>
      <c r="M45" s="21">
        <f>Antal!M45/Antal!M24*100</f>
        <v>86.249128746390525</v>
      </c>
      <c r="N45" s="21">
        <f>Antal!N45/Antal!N24*100</f>
        <v>85.445794178317669</v>
      </c>
    </row>
    <row r="46" spans="1:14" ht="17.25" customHeight="1" x14ac:dyDescent="0.2">
      <c r="A46" s="5" t="s">
        <v>24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spans="1:14" ht="12" customHeight="1" x14ac:dyDescent="0.2">
      <c r="A47" s="1" t="s">
        <v>1</v>
      </c>
      <c r="B47" s="20">
        <f>Antal!B47/Antal!B5*100</f>
        <v>1.046207497820401</v>
      </c>
      <c r="C47" s="20">
        <f>Antal!C47/Antal!C5*100</f>
        <v>0.17513134851138354</v>
      </c>
      <c r="D47" s="20">
        <f>Antal!D47/Antal!D5*100</f>
        <v>9.7943192948090105E-2</v>
      </c>
      <c r="E47" s="20">
        <f>Antal!E47/Antal!E5*100</f>
        <v>0.50813008130081294</v>
      </c>
      <c r="F47" s="20">
        <f>Antal!F47/Antal!F5*100</f>
        <v>1.0787486515641855</v>
      </c>
      <c r="G47" s="20">
        <f>Antal!G47/Antal!G5*100</f>
        <v>1.1749347258485638</v>
      </c>
      <c r="H47" s="20">
        <f>Antal!H47/Antal!H5*100</f>
        <v>0.81699346405228768</v>
      </c>
      <c r="I47" s="20">
        <f>Antal!I47/Antal!I5*100</f>
        <v>1.6363636363636365</v>
      </c>
      <c r="J47" s="20">
        <f>Antal!J47/Antal!J5*100</f>
        <v>5.103969754253308</v>
      </c>
      <c r="K47" s="20">
        <f>Antal!K47/Antal!K5*100</f>
        <v>6.809338521400778</v>
      </c>
      <c r="L47" s="20">
        <f>Antal!L47/Antal!L5*100</f>
        <v>13.319672131147541</v>
      </c>
      <c r="M47" s="20">
        <f>Antal!M47/Antal!M5*100</f>
        <v>18.930957683741649</v>
      </c>
      <c r="N47" s="20">
        <f>Antal!N47/Antal!N5*100</f>
        <v>19.954128440366972</v>
      </c>
    </row>
    <row r="48" spans="1:14" ht="12" customHeight="1" x14ac:dyDescent="0.2">
      <c r="A48" s="1" t="s">
        <v>2</v>
      </c>
      <c r="B48" s="20">
        <f>Antal!B48/Antal!B6*100</f>
        <v>7.0240295748613679</v>
      </c>
      <c r="C48" s="20">
        <f>Antal!C48/Antal!C6*100</f>
        <v>5.825242718446602</v>
      </c>
      <c r="D48" s="20">
        <f>Antal!D48/Antal!D6*100</f>
        <v>4.5714285714285712</v>
      </c>
      <c r="E48" s="20">
        <f>Antal!E48/Antal!E6*100</f>
        <v>3.6964980544747084</v>
      </c>
      <c r="F48" s="20">
        <f>Antal!F48/Antal!F6*100</f>
        <v>1.8046709129511678</v>
      </c>
      <c r="G48" s="20">
        <f>Antal!G48/Antal!G6*100</f>
        <v>1.6548463356973995</v>
      </c>
      <c r="H48" s="20">
        <f>Antal!H48/Antal!H6*100</f>
        <v>1.3043478260869565</v>
      </c>
      <c r="I48" s="20">
        <f>Antal!I48/Antal!I6*100</f>
        <v>2.6277372262773722</v>
      </c>
      <c r="J48" s="20">
        <f>Antal!J48/Antal!J6*100</f>
        <v>3.6991368680641186</v>
      </c>
      <c r="K48" s="20">
        <f>Antal!K48/Antal!K6*100</f>
        <v>3.2530120481927707</v>
      </c>
      <c r="L48" s="20">
        <f>Antal!L48/Antal!L6*100</f>
        <v>5.1961823966065745</v>
      </c>
      <c r="M48" s="20">
        <f>Antal!M48/Antal!M6*100</f>
        <v>4.8016701461377869</v>
      </c>
      <c r="N48" s="20">
        <f>Antal!N48/Antal!N6*100</f>
        <v>4.7770700636942678</v>
      </c>
    </row>
    <row r="49" spans="1:14" ht="12" customHeight="1" x14ac:dyDescent="0.2">
      <c r="A49" s="1" t="s">
        <v>3</v>
      </c>
      <c r="B49" s="20">
        <f>Antal!B49/Antal!B7*100</f>
        <v>4.4655581947743466</v>
      </c>
      <c r="C49" s="20">
        <f>Antal!C49/Antal!C7*100</f>
        <v>3.268641470888662</v>
      </c>
      <c r="D49" s="20">
        <f>Antal!D49/Antal!D7*100</f>
        <v>3.0287984111221449</v>
      </c>
      <c r="E49" s="20">
        <f>Antal!E49/Antal!E7*100</f>
        <v>2.5819265143992056</v>
      </c>
      <c r="F49" s="20">
        <f>Antal!F49/Antal!F7*100</f>
        <v>3.2072762087123028</v>
      </c>
      <c r="G49" s="20">
        <f>Antal!G49/Antal!G7*100</f>
        <v>1.8323153803442533</v>
      </c>
      <c r="H49" s="20">
        <f>Antal!H49/Antal!H7*100</f>
        <v>1.7282479141835518</v>
      </c>
      <c r="I49" s="20">
        <f>Antal!I49/Antal!I7*100</f>
        <v>3.4600389863547756</v>
      </c>
      <c r="J49" s="20">
        <f>Antal!J49/Antal!J7*100</f>
        <v>3.4904805077062555</v>
      </c>
      <c r="K49" s="20">
        <f>Antal!K49/Antal!K7*100</f>
        <v>3.3057851239669422</v>
      </c>
      <c r="L49" s="20">
        <f>Antal!L49/Antal!L7*100</f>
        <v>3.2773780975219822</v>
      </c>
      <c r="M49" s="20">
        <f>Antal!M49/Antal!M7*100</f>
        <v>3.0349596619285437</v>
      </c>
      <c r="N49" s="20">
        <f>Antal!N49/Antal!N7*100</f>
        <v>2.4521072796934869</v>
      </c>
    </row>
    <row r="50" spans="1:14" ht="12" customHeight="1" x14ac:dyDescent="0.2">
      <c r="A50" s="1" t="s">
        <v>4</v>
      </c>
      <c r="B50" s="20">
        <f>Antal!B50/Antal!B8*100</f>
        <v>3.0199039121482496</v>
      </c>
      <c r="C50" s="20">
        <f>Antal!C50/Antal!C8*100</f>
        <v>2.9494382022471908</v>
      </c>
      <c r="D50" s="20">
        <f>Antal!D50/Antal!D8*100</f>
        <v>3.7376586741889986</v>
      </c>
      <c r="E50" s="20">
        <f>Antal!E50/Antal!E8*100</f>
        <v>5.1148999258710157</v>
      </c>
      <c r="F50" s="20">
        <f>Antal!F50/Antal!F8*100</f>
        <v>1.936026936026936</v>
      </c>
      <c r="G50" s="20">
        <f>Antal!G50/Antal!G8*100</f>
        <v>2.5440313111545985</v>
      </c>
      <c r="H50" s="20">
        <f>Antal!H50/Antal!H8*100</f>
        <v>1.7543859649122806</v>
      </c>
      <c r="I50" s="20">
        <f>Antal!I50/Antal!I8*100</f>
        <v>1.1513157894736841</v>
      </c>
      <c r="J50" s="20">
        <f>Antal!J50/Antal!J8*100</f>
        <v>3.4653465346534658</v>
      </c>
      <c r="K50" s="20">
        <f>Antal!K50/Antal!K8*100</f>
        <v>3.6974789915966388</v>
      </c>
      <c r="L50" s="20">
        <f>Antal!L50/Antal!L8*100</f>
        <v>3.7931034482758621</v>
      </c>
      <c r="M50" s="20">
        <f>Antal!M50/Antal!M8*100</f>
        <v>2.6615969581749046</v>
      </c>
      <c r="N50" s="20">
        <f>Antal!N50/Antal!N8*100</f>
        <v>3.1434184675834969</v>
      </c>
    </row>
    <row r="51" spans="1:14" ht="12" customHeight="1" x14ac:dyDescent="0.2">
      <c r="A51" s="1" t="s">
        <v>5</v>
      </c>
      <c r="B51" s="20">
        <f>Antal!B51/Antal!B9*100</f>
        <v>0.72239422084623317</v>
      </c>
      <c r="C51" s="20">
        <f>Antal!C51/Antal!C9*100</f>
        <v>2.0737327188940093</v>
      </c>
      <c r="D51" s="20">
        <f>Antal!D51/Antal!D9*100</f>
        <v>0.51085568326947639</v>
      </c>
      <c r="E51" s="20">
        <f>Antal!E51/Antal!E9*100</f>
        <v>1.984126984126984</v>
      </c>
      <c r="F51" s="20">
        <f>Antal!F51/Antal!F9*100</f>
        <v>1.032258064516129</v>
      </c>
      <c r="G51" s="20">
        <f>Antal!G51/Antal!G9*100</f>
        <v>1.6835016835016834</v>
      </c>
      <c r="H51" s="20">
        <f>Antal!H51/Antal!H9*100</f>
        <v>0.63694267515923575</v>
      </c>
      <c r="I51" s="20">
        <f>Antal!I51/Antal!I9*100</f>
        <v>1.910828025477707</v>
      </c>
      <c r="J51" s="20">
        <f>Antal!J51/Antal!J9*100</f>
        <v>5.02092050209205</v>
      </c>
      <c r="K51" s="20">
        <f>Antal!K51/Antal!K9*100</f>
        <v>6.9037656903765692</v>
      </c>
      <c r="L51" s="20">
        <f>Antal!L51/Antal!L9*100</f>
        <v>5.2631578947368416</v>
      </c>
      <c r="M51" s="20">
        <f>Antal!M51/Antal!M9*100</f>
        <v>5.0880626223091969</v>
      </c>
      <c r="N51" s="20">
        <f>Antal!N51/Antal!N9*100</f>
        <v>4.5186640471512778</v>
      </c>
    </row>
    <row r="52" spans="1:14" ht="17.25" customHeight="1" x14ac:dyDescent="0.2">
      <c r="A52" s="1" t="s">
        <v>6</v>
      </c>
      <c r="B52" s="20">
        <f>Antal!B52/Antal!B10*100</f>
        <v>7.2498502097064117</v>
      </c>
      <c r="C52" s="20">
        <f>Antal!C52/Antal!C10*100</f>
        <v>8.1712062256809332</v>
      </c>
      <c r="D52" s="20">
        <f>Antal!D52/Antal!D10*100</f>
        <v>6.4275037369207766</v>
      </c>
      <c r="E52" s="20">
        <f>Antal!E52/Antal!E10*100</f>
        <v>3.0913978494623655</v>
      </c>
      <c r="F52" s="20">
        <f>Antal!F52/Antal!F10*100</f>
        <v>1.9257221458046769</v>
      </c>
      <c r="G52" s="20">
        <f>Antal!G52/Antal!G10*100</f>
        <v>1.9966722129783694</v>
      </c>
      <c r="H52" s="20">
        <f>Antal!H52/Antal!H10*100</f>
        <v>1.66015625</v>
      </c>
      <c r="I52" s="20">
        <f>Antal!I52/Antal!I10*100</f>
        <v>1.7558528428093645</v>
      </c>
      <c r="J52" s="20">
        <f>Antal!J52/Antal!J10*100</f>
        <v>3.3252230332522301</v>
      </c>
      <c r="K52" s="20">
        <f>Antal!K52/Antal!K10*100</f>
        <v>2.8867505551443373</v>
      </c>
      <c r="L52" s="20">
        <f>Antal!L52/Antal!L10*100</f>
        <v>3.249336870026525</v>
      </c>
      <c r="M52" s="20">
        <f>Antal!M52/Antal!M10*100</f>
        <v>3.6898061288305186</v>
      </c>
      <c r="N52" s="20">
        <f>Antal!N52/Antal!N10*100</f>
        <v>3.2806804374240586</v>
      </c>
    </row>
    <row r="53" spans="1:14" ht="12" customHeight="1" x14ac:dyDescent="0.2">
      <c r="A53" s="1" t="s">
        <v>7</v>
      </c>
      <c r="B53" s="20">
        <f>Antal!B53/Antal!B11*100</f>
        <v>2.1505376344086025</v>
      </c>
      <c r="C53" s="20">
        <f>Antal!C53/Antal!C11*100</f>
        <v>0.97046413502109719</v>
      </c>
      <c r="D53" s="20">
        <f>Antal!D53/Antal!D11*100</f>
        <v>1.0569852941176472</v>
      </c>
      <c r="E53" s="20">
        <f>Antal!E53/Antal!E11*100</f>
        <v>3.8025594149908595</v>
      </c>
      <c r="F53" s="20">
        <f>Antal!F53/Antal!F11*100</f>
        <v>5.2153530618224435</v>
      </c>
      <c r="G53" s="20">
        <f>Antal!G53/Antal!G11*100</f>
        <v>3.0854830551340413</v>
      </c>
      <c r="H53" s="20">
        <f>Antal!H53/Antal!H11*100</f>
        <v>4.5343734763529984</v>
      </c>
      <c r="I53" s="20">
        <f>Antal!I53/Antal!I11*100</f>
        <v>4.7036328871892925</v>
      </c>
      <c r="J53" s="20">
        <f>Antal!J53/Antal!J11*100</f>
        <v>4.7272727272727275</v>
      </c>
      <c r="K53" s="20">
        <f>Antal!K53/Antal!K11*100</f>
        <v>4.4771634615384617</v>
      </c>
      <c r="L53" s="20">
        <f>Antal!L53/Antal!L11*100</f>
        <v>4.7584187408491951</v>
      </c>
      <c r="M53" s="20">
        <f>Antal!M53/Antal!M11*100</f>
        <v>4.697363535090977</v>
      </c>
      <c r="N53" s="20">
        <f>Antal!N53/Antal!N11*100</f>
        <v>4.5638055116728102</v>
      </c>
    </row>
    <row r="54" spans="1:14" ht="12" customHeight="1" x14ac:dyDescent="0.2">
      <c r="A54" s="1" t="s">
        <v>8</v>
      </c>
      <c r="B54" s="20">
        <f>Antal!B54/Antal!B12*100</f>
        <v>0.87241003271537632</v>
      </c>
      <c r="C54" s="20">
        <f>Antal!C54/Antal!C12*100</f>
        <v>0.44692737430167595</v>
      </c>
      <c r="D54" s="20">
        <f>Antal!D54/Antal!D12*100</f>
        <v>0.69767441860465118</v>
      </c>
      <c r="E54" s="20">
        <f>Antal!E54/Antal!E12*100</f>
        <v>1.0804321728691477</v>
      </c>
      <c r="F54" s="20">
        <f>Antal!F54/Antal!F12*100</f>
        <v>0.50761421319796951</v>
      </c>
      <c r="G54" s="20">
        <f>Antal!G54/Antal!G12*100</f>
        <v>0.48</v>
      </c>
      <c r="H54" s="20">
        <f>Antal!H54/Antal!H12*100</f>
        <v>1.338432122370937</v>
      </c>
      <c r="I54" s="20">
        <f>Antal!I54/Antal!I12*100</f>
        <v>2.8634361233480177</v>
      </c>
      <c r="J54" s="20">
        <f>Antal!J54/Antal!J12*100</f>
        <v>3.225806451612903</v>
      </c>
      <c r="K54" s="20">
        <f>Antal!K54/Antal!K12*100</f>
        <v>4.4444444444444446</v>
      </c>
      <c r="L54" s="20">
        <f>Antal!L54/Antal!L12*100</f>
        <v>8.5164835164835164</v>
      </c>
      <c r="M54" s="20">
        <f>Antal!M54/Antal!M12*100</f>
        <v>5.8631921824104234</v>
      </c>
      <c r="N54" s="20">
        <f>Antal!N54/Antal!N12*100</f>
        <v>7.2413793103448283</v>
      </c>
    </row>
    <row r="55" spans="1:14" ht="12" customHeight="1" x14ac:dyDescent="0.2">
      <c r="A55" s="1" t="s">
        <v>9</v>
      </c>
      <c r="B55" s="22" t="str">
        <f>IF(Antal!B55="-","-",Antal!B55/Antal!#REF!*100)</f>
        <v>-</v>
      </c>
      <c r="C55" s="20">
        <f>Antal!C55/Antal!C13*100</f>
        <v>0.34285714285714286</v>
      </c>
      <c r="D55" s="22" t="str">
        <f>IF(Antal!D55="-","-",Antal!D55/Antal!#REF!*100)</f>
        <v>-</v>
      </c>
      <c r="E55" s="20">
        <f>Antal!E55/Antal!E13*100</f>
        <v>0.40485829959514169</v>
      </c>
      <c r="F55" s="20">
        <f>Antal!F55/Antal!F13*100</f>
        <v>0.58565153733528552</v>
      </c>
      <c r="G55" s="20">
        <f>Antal!G55/Antal!G13*100</f>
        <v>0.71301247771836007</v>
      </c>
      <c r="H55" s="20">
        <f>Antal!H55/Antal!H13*100</f>
        <v>0.81300813008130091</v>
      </c>
      <c r="I55" s="20">
        <f>Antal!I55/Antal!I13*100</f>
        <v>1.6447368421052631</v>
      </c>
      <c r="J55" s="20">
        <f>Antal!J55/Antal!J13*100</f>
        <v>3.0405405405405408</v>
      </c>
      <c r="K55" s="20">
        <f>Antal!K55/Antal!K13*100</f>
        <v>4.7297297297297298</v>
      </c>
      <c r="L55" s="20">
        <f>Antal!L55/Antal!L13*100</f>
        <v>9.2664092664092657</v>
      </c>
      <c r="M55" s="20">
        <f>Antal!M55/Antal!M13*100</f>
        <v>10.222222222222223</v>
      </c>
      <c r="N55" s="20">
        <f>Antal!N55/Antal!N13*100</f>
        <v>9.3333333333333339</v>
      </c>
    </row>
    <row r="56" spans="1:14" ht="12" customHeight="1" x14ac:dyDescent="0.2">
      <c r="A56" s="1" t="s">
        <v>10</v>
      </c>
      <c r="B56" s="20">
        <f>Antal!B56/Antal!B14*100</f>
        <v>3.4674922600619196</v>
      </c>
      <c r="C56" s="20">
        <f>Antal!C56/Antal!C14*100</f>
        <v>3.0136986301369864</v>
      </c>
      <c r="D56" s="20">
        <f>Antal!D56/Antal!D14*100</f>
        <v>2.9806259314456036</v>
      </c>
      <c r="E56" s="20">
        <f>Antal!E56/Antal!E14*100</f>
        <v>6.5113091158327627</v>
      </c>
      <c r="F56" s="20">
        <f>Antal!F56/Antal!F14*100</f>
        <v>2.0119225037257822</v>
      </c>
      <c r="G56" s="20">
        <f>Antal!G56/Antal!G14*100</f>
        <v>2.3732470334412081</v>
      </c>
      <c r="H56" s="20">
        <f>Antal!H56/Antal!H14*100</f>
        <v>1.8813314037626629</v>
      </c>
      <c r="I56" s="20">
        <f>Antal!I56/Antal!I14*100</f>
        <v>3.2494758909853245</v>
      </c>
      <c r="J56" s="20">
        <f>Antal!J56/Antal!J14*100</f>
        <v>3.7037037037037033</v>
      </c>
      <c r="K56" s="20">
        <f>Antal!K56/Antal!K14*100</f>
        <v>3.722397476340694</v>
      </c>
      <c r="L56" s="20">
        <f>Antal!L56/Antal!L14*100</f>
        <v>4.1896361631753027</v>
      </c>
      <c r="M56" s="20">
        <f>Antal!M56/Antal!M14*100</f>
        <v>3.3585619678334915</v>
      </c>
      <c r="N56" s="20">
        <f>Antal!N56/Antal!N14*100</f>
        <v>3.3850493653032441</v>
      </c>
    </row>
    <row r="57" spans="1:14" ht="17.25" customHeight="1" x14ac:dyDescent="0.2">
      <c r="A57" s="1" t="s">
        <v>11</v>
      </c>
      <c r="B57" s="20">
        <f>Antal!B57/Antal!B15*100</f>
        <v>2.3049645390070919</v>
      </c>
      <c r="C57" s="20">
        <f>Antal!C57/Antal!C15*100</f>
        <v>2.4539877300613497</v>
      </c>
      <c r="D57" s="20">
        <f>Antal!D57/Antal!D15*100</f>
        <v>2.1479713603818613</v>
      </c>
      <c r="E57" s="20">
        <f>Antal!E57/Antal!E15*100</f>
        <v>1.8672199170124482</v>
      </c>
      <c r="F57" s="20">
        <f>Antal!F57/Antal!F15*100</f>
        <v>1.7857142857142856</v>
      </c>
      <c r="G57" s="20">
        <f>Antal!G57/Antal!G15*100</f>
        <v>0.83565459610027859</v>
      </c>
      <c r="H57" s="20">
        <f>Antal!H57/Antal!H15*100</f>
        <v>3.8461538461538463</v>
      </c>
      <c r="I57" s="20">
        <f>Antal!I57/Antal!I15*100</f>
        <v>3.9735099337748347</v>
      </c>
      <c r="J57" s="20">
        <f>Antal!J57/Antal!J15*100</f>
        <v>3.4161490683229814</v>
      </c>
      <c r="K57" s="20">
        <f>Antal!K57/Antal!K15*100</f>
        <v>4.774535809018567</v>
      </c>
      <c r="L57" s="20">
        <f>Antal!L57/Antal!L15*100</f>
        <v>5.5837563451776653</v>
      </c>
      <c r="M57" s="20">
        <f>Antal!M57/Antal!M15*100</f>
        <v>6.4516129032258061</v>
      </c>
      <c r="N57" s="20">
        <f>Antal!N57/Antal!N15*100</f>
        <v>6.8306010928961758</v>
      </c>
    </row>
    <row r="58" spans="1:14" ht="12" customHeight="1" x14ac:dyDescent="0.2">
      <c r="A58" s="1" t="s">
        <v>12</v>
      </c>
      <c r="B58" s="20">
        <f>Antal!B58/Antal!B16*100</f>
        <v>9.8651252408477852</v>
      </c>
      <c r="C58" s="20">
        <f>Antal!C58/Antal!C16*100</f>
        <v>6.3741721854304645</v>
      </c>
      <c r="D58" s="20">
        <f>Antal!D58/Antal!D16*100</f>
        <v>4.1518386714116247</v>
      </c>
      <c r="E58" s="20">
        <f>Antal!E58/Antal!E16*100</f>
        <v>4.56989247311828</v>
      </c>
      <c r="F58" s="20">
        <f>Antal!F58/Antal!F16*100</f>
        <v>3.4296913277805001</v>
      </c>
      <c r="G58" s="20">
        <f>Antal!G58/Antal!G16*100</f>
        <v>3.2004830917874401</v>
      </c>
      <c r="H58" s="20">
        <f>Antal!H58/Antal!H16*100</f>
        <v>1.3614703880190604</v>
      </c>
      <c r="I58" s="20">
        <f>Antal!I58/Antal!I16*100</f>
        <v>2.0460358056265986</v>
      </c>
      <c r="J58" s="20">
        <f>Antal!J58/Antal!J16*100</f>
        <v>3.4271725826193387</v>
      </c>
      <c r="K58" s="20">
        <f>Antal!K58/Antal!K16*100</f>
        <v>3.0970815961882074</v>
      </c>
      <c r="L58" s="20">
        <f>Antal!L58/Antal!L16*100</f>
        <v>3.6625971143174252</v>
      </c>
      <c r="M58" s="20">
        <f>Antal!M58/Antal!M16*100</f>
        <v>3.709856035437431</v>
      </c>
      <c r="N58" s="20">
        <f>Antal!N58/Antal!N16*100</f>
        <v>3.9084310441094359</v>
      </c>
    </row>
    <row r="59" spans="1:14" ht="12" customHeight="1" x14ac:dyDescent="0.2">
      <c r="A59" s="1" t="s">
        <v>13</v>
      </c>
      <c r="B59" s="20">
        <f>Antal!B59/Antal!B17*100</f>
        <v>1.3661202185792349</v>
      </c>
      <c r="C59" s="20">
        <f>Antal!C59/Antal!C17*100</f>
        <v>0.53619302949061665</v>
      </c>
      <c r="D59" s="20">
        <f>Antal!D59/Antal!D17*100</f>
        <v>0.57471264367816088</v>
      </c>
      <c r="E59" s="20">
        <f>Antal!E59/Antal!E17*100</f>
        <v>0.88495575221238942</v>
      </c>
      <c r="F59" s="20">
        <f>Antal!F59/Antal!F17*100</f>
        <v>2.0066889632107023</v>
      </c>
      <c r="G59" s="20">
        <f>Antal!G59/Antal!G17*100</f>
        <v>4.2471042471042466</v>
      </c>
      <c r="H59" s="20">
        <f>Antal!H59/Antal!H17*100</f>
        <v>4</v>
      </c>
      <c r="I59" s="20">
        <f>Antal!I59/Antal!I17*100</f>
        <v>2.6845637583892619</v>
      </c>
      <c r="J59" s="20">
        <f>Antal!J59/Antal!J17*100</f>
        <v>5.2631578947368416</v>
      </c>
      <c r="K59" s="20">
        <f>Antal!K59/Antal!K17*100</f>
        <v>4.6511627906976747</v>
      </c>
      <c r="L59" s="20">
        <f>Antal!L59/Antal!L17*100</f>
        <v>7.5630252100840334</v>
      </c>
      <c r="M59" s="20">
        <f>Antal!M59/Antal!M17*100</f>
        <v>2.9702970297029703</v>
      </c>
      <c r="N59" s="20">
        <f>Antal!N59/Antal!N17*100</f>
        <v>5.2173913043478262</v>
      </c>
    </row>
    <row r="60" spans="1:14" ht="12" customHeight="1" x14ac:dyDescent="0.2">
      <c r="A60" s="1" t="s">
        <v>14</v>
      </c>
      <c r="B60" s="20">
        <f>Antal!B60/Antal!B18*100</f>
        <v>3.7475345167652856</v>
      </c>
      <c r="C60" s="20">
        <f>Antal!C60/Antal!C18*100</f>
        <v>6.7407922168172343</v>
      </c>
      <c r="D60" s="20">
        <f>Antal!D60/Antal!D18*100</f>
        <v>5.8866279069767442</v>
      </c>
      <c r="E60" s="20">
        <f>Antal!E60/Antal!E18*100</f>
        <v>7.0784177654406655</v>
      </c>
      <c r="F60" s="20">
        <f>Antal!F60/Antal!F18*100</f>
        <v>4.4138929088277861</v>
      </c>
      <c r="G60" s="20">
        <f>Antal!G60/Antal!G18*100</f>
        <v>4.6915725456125106</v>
      </c>
      <c r="H60" s="20">
        <f>Antal!H60/Antal!H18*100</f>
        <v>2.6343519494204428</v>
      </c>
      <c r="I60" s="20">
        <f>Antal!I60/Antal!I18*100</f>
        <v>3.3013844515441959</v>
      </c>
      <c r="J60" s="20">
        <f>Antal!J60/Antal!J18*100</f>
        <v>3.1645569620253164</v>
      </c>
      <c r="K60" s="20">
        <f>Antal!K60/Antal!K18*100</f>
        <v>3.7512339585389931</v>
      </c>
      <c r="L60" s="20">
        <f>Antal!L60/Antal!L18*100</f>
        <v>3.6310107948969579</v>
      </c>
      <c r="M60" s="20">
        <f>Antal!M60/Antal!M18*100</f>
        <v>4.8659384309831184</v>
      </c>
      <c r="N60" s="20">
        <f>Antal!N60/Antal!N18*100</f>
        <v>4.4221105527638196</v>
      </c>
    </row>
    <row r="61" spans="1:14" ht="12" customHeight="1" x14ac:dyDescent="0.2">
      <c r="A61" s="1" t="s">
        <v>15</v>
      </c>
      <c r="B61" s="20">
        <f>Antal!B61/Antal!B19*100</f>
        <v>2.4108003857280615</v>
      </c>
      <c r="C61" s="20">
        <f>Antal!C61/Antal!C19*100</f>
        <v>1.865284974093264</v>
      </c>
      <c r="D61" s="20">
        <f>Antal!D61/Antal!D19*100</f>
        <v>1.287001287001287</v>
      </c>
      <c r="E61" s="20">
        <f>Antal!E61/Antal!E19*100</f>
        <v>0.71633237822349571</v>
      </c>
      <c r="F61" s="20">
        <f>Antal!F61/Antal!F19*100</f>
        <v>3.0959752321981426</v>
      </c>
      <c r="G61" s="20">
        <f>Antal!G61/Antal!G19*100</f>
        <v>1.8181818181818181</v>
      </c>
      <c r="H61" s="20">
        <f>Antal!H61/Antal!H19*100</f>
        <v>2.1327014218009479</v>
      </c>
      <c r="I61" s="20">
        <f>Antal!I61/Antal!I19*100</f>
        <v>1.8087855297157622</v>
      </c>
      <c r="J61" s="20">
        <f>Antal!J61/Antal!J19*100</f>
        <v>2.3316062176165802</v>
      </c>
      <c r="K61" s="20">
        <f>Antal!K61/Antal!K19*100</f>
        <v>3.6674816625916873</v>
      </c>
      <c r="L61" s="20">
        <f>Antal!L61/Antal!L19*100</f>
        <v>4.8672566371681416</v>
      </c>
      <c r="M61" s="20">
        <f>Antal!M61/Antal!M19*100</f>
        <v>5</v>
      </c>
      <c r="N61" s="20">
        <f>Antal!N61/Antal!N19*100</f>
        <v>4.0339702760084926</v>
      </c>
    </row>
    <row r="62" spans="1:14" ht="17.25" customHeight="1" x14ac:dyDescent="0.2">
      <c r="A62" s="1" t="s">
        <v>16</v>
      </c>
      <c r="B62" s="20">
        <f>Antal!B62/Antal!B20*100</f>
        <v>6.7980295566502464</v>
      </c>
      <c r="C62" s="20">
        <f>Antal!C62/Antal!C20*100</f>
        <v>8.4729981378026071</v>
      </c>
      <c r="D62" s="20">
        <f>Antal!D62/Antal!D20*100</f>
        <v>8.0326752893124578</v>
      </c>
      <c r="E62" s="20">
        <f>Antal!E62/Antal!E20*100</f>
        <v>8.7122659533817348</v>
      </c>
      <c r="F62" s="20">
        <f>Antal!F62/Antal!F20*100</f>
        <v>7.3021692636724715</v>
      </c>
      <c r="G62" s="20">
        <f>Antal!G62/Antal!G20*100</f>
        <v>5.6544502617801049</v>
      </c>
      <c r="H62" s="20">
        <f>Antal!H62/Antal!H20*100</f>
        <v>5.4879475778141815</v>
      </c>
      <c r="I62" s="20">
        <f>Antal!I62/Antal!I20*100</f>
        <v>6.4063644928294776</v>
      </c>
      <c r="J62" s="20">
        <f>Antal!J62/Antal!J20*100</f>
        <v>5.6611127350677197</v>
      </c>
      <c r="K62" s="20">
        <f>Antal!K62/Antal!K20*100</f>
        <v>6.0736079328756674</v>
      </c>
      <c r="L62" s="20">
        <f>Antal!L62/Antal!L20*100</f>
        <v>5.3529937444146558</v>
      </c>
      <c r="M62" s="20">
        <f>Antal!M62/Antal!M20*100</f>
        <v>4.8269970098248614</v>
      </c>
      <c r="N62" s="20">
        <f>Antal!N62/Antal!N20*100</f>
        <v>4.8425330172705721</v>
      </c>
    </row>
    <row r="63" spans="1:14" ht="17.25" customHeight="1" x14ac:dyDescent="0.2">
      <c r="A63" s="8" t="s">
        <v>17</v>
      </c>
      <c r="B63" s="20">
        <f>Antal!B63/Antal!B21*100</f>
        <v>4.0607639742392214</v>
      </c>
      <c r="C63" s="20">
        <f>Antal!C63/Antal!C21*100</f>
        <v>3.4885523799679565</v>
      </c>
      <c r="D63" s="20">
        <f>Antal!D63/Antal!D21*100</f>
        <v>2.9008554507567448</v>
      </c>
      <c r="E63" s="20">
        <f>Antal!E63/Antal!E21*100</f>
        <v>3.5362506055223641</v>
      </c>
      <c r="F63" s="20">
        <f>Antal!F63/Antal!F21*100</f>
        <v>2.8832057338328716</v>
      </c>
      <c r="G63" s="20">
        <f>Antal!G63/Antal!G21*100</f>
        <v>2.3573027420257415</v>
      </c>
      <c r="H63" s="20">
        <f>Antal!H63/Antal!H21*100</f>
        <v>2.1782178217821779</v>
      </c>
      <c r="I63" s="20">
        <f>Antal!I63/Antal!I21*100</f>
        <v>2.9705215419501134</v>
      </c>
      <c r="J63" s="20">
        <f>Antal!J63/Antal!J21*100</f>
        <v>3.8142388954745137</v>
      </c>
      <c r="K63" s="20">
        <f>Antal!K63/Antal!K21*100</f>
        <v>3.9311878597592886</v>
      </c>
      <c r="L63" s="20">
        <f>Antal!L63/Antal!L21*100</f>
        <v>4.6024855800677891</v>
      </c>
      <c r="M63" s="20">
        <f>Antal!M63/Antal!M21*100</f>
        <v>4.5592705167173255</v>
      </c>
      <c r="N63" s="20">
        <f>Antal!N63/Antal!N21*100</f>
        <v>4.4156121522772169</v>
      </c>
    </row>
    <row r="64" spans="1:14" ht="12" customHeight="1" x14ac:dyDescent="0.2">
      <c r="A64" s="10" t="s">
        <v>18</v>
      </c>
      <c r="B64" s="20">
        <f>Antal!B64/Antal!B22*100</f>
        <v>5.0350804787453569</v>
      </c>
      <c r="C64" s="20">
        <f>Antal!C64/Antal!C22*100</f>
        <v>4.4168190127970748</v>
      </c>
      <c r="D64" s="20">
        <f>Antal!D64/Antal!D22*100</f>
        <v>3.5080985645198433</v>
      </c>
      <c r="E64" s="20">
        <f>Antal!E64/Antal!E22*100</f>
        <v>4.1290795746241287</v>
      </c>
      <c r="F64" s="20">
        <f>Antal!F64/Antal!F22*100</f>
        <v>3.3414950309664411</v>
      </c>
      <c r="G64" s="20">
        <f>Antal!G64/Antal!G22*100</f>
        <v>2.6062969656615618</v>
      </c>
      <c r="H64" s="20">
        <f>Antal!H64/Antal!H22*100</f>
        <v>2.3674343867166581</v>
      </c>
      <c r="I64" s="20">
        <f>Antal!I64/Antal!I22*100</f>
        <v>3.2287994061978105</v>
      </c>
      <c r="J64" s="20">
        <f>Antal!J64/Antal!J22*100</f>
        <v>3.8487338587959079</v>
      </c>
      <c r="K64" s="20">
        <f>Antal!K64/Antal!K22*100</f>
        <v>3.7944358578052548</v>
      </c>
      <c r="L64" s="20">
        <f>Antal!L64/Antal!L22*100</f>
        <v>4.1291652353143249</v>
      </c>
      <c r="M64" s="20">
        <f>Antal!M64/Antal!M22*100</f>
        <v>4.1208119344583034</v>
      </c>
      <c r="N64" s="20">
        <f>Antal!N64/Antal!N22*100</f>
        <v>3.9381406221902537</v>
      </c>
    </row>
    <row r="65" spans="1:14" ht="12" customHeight="1" x14ac:dyDescent="0.2">
      <c r="A65" s="8" t="s">
        <v>19</v>
      </c>
      <c r="B65" s="20">
        <f>Antal!B65/Antal!B23*100</f>
        <v>1.6198518007926936</v>
      </c>
      <c r="C65" s="20">
        <f>Antal!C65/Antal!C23*100</f>
        <v>1.2513218188227</v>
      </c>
      <c r="D65" s="20">
        <f>Antal!D65/Antal!D23*100</f>
        <v>1.3822230754463429</v>
      </c>
      <c r="E65" s="20">
        <f>Antal!E65/Antal!E23*100</f>
        <v>1.9012944983818769</v>
      </c>
      <c r="F65" s="20">
        <f>Antal!F65/Antal!F23*100</f>
        <v>1.4787022732288677</v>
      </c>
      <c r="G65" s="20">
        <f>Antal!G65/Antal!G23*100</f>
        <v>1.6653449643140366</v>
      </c>
      <c r="H65" s="20">
        <f>Antal!H65/Antal!H23*100</f>
        <v>1.5439856373429084</v>
      </c>
      <c r="I65" s="20">
        <f>Antal!I65/Antal!I23*100</f>
        <v>1.8352365415986949</v>
      </c>
      <c r="J65" s="20">
        <f>Antal!J65/Antal!J23*100</f>
        <v>3.6438923395445135</v>
      </c>
      <c r="K65" s="20">
        <f>Antal!K65/Antal!K23*100</f>
        <v>4.6848381601362865</v>
      </c>
      <c r="L65" s="20">
        <f>Antal!L65/Antal!L23*100</f>
        <v>7.6480990274093719</v>
      </c>
      <c r="M65" s="20">
        <f>Antal!M65/Antal!M23*100</f>
        <v>8.0270793036750483</v>
      </c>
      <c r="N65" s="20">
        <f>Antal!N65/Antal!N23*100</f>
        <v>8.3088954056695989</v>
      </c>
    </row>
    <row r="66" spans="1:14" ht="17.25" customHeight="1" x14ac:dyDescent="0.2">
      <c r="A66" s="11" t="s">
        <v>20</v>
      </c>
      <c r="B66" s="21">
        <f>Antal!B66/Antal!B24*100</f>
        <v>4.1908597115564712</v>
      </c>
      <c r="C66" s="21">
        <f>Antal!C66/Antal!C24*100</f>
        <v>3.750673260539588</v>
      </c>
      <c r="D66" s="21">
        <f>Antal!D66/Antal!D24*100</f>
        <v>3.283430601370211</v>
      </c>
      <c r="E66" s="21">
        <f>Antal!E66/Antal!E24*100</f>
        <v>4.1753160973768635</v>
      </c>
      <c r="F66" s="21">
        <f>Antal!F66/Antal!F24*100</f>
        <v>3.5500230520977407</v>
      </c>
      <c r="G66" s="21">
        <f>Antal!G66/Antal!G24*100</f>
        <v>3.4078451932701017</v>
      </c>
      <c r="H66" s="21">
        <f>Antal!H66/Antal!H24*100</f>
        <v>3.5468886093099776</v>
      </c>
      <c r="I66" s="21">
        <f>Antal!I66/Antal!I24*100</f>
        <v>4.4111837773778699</v>
      </c>
      <c r="J66" s="21">
        <f>Antal!J66/Antal!J24*100</f>
        <v>4.5846203869289548</v>
      </c>
      <c r="K66" s="21">
        <f>Antal!K66/Antal!K24*100</f>
        <v>4.8029174425822472</v>
      </c>
      <c r="L66" s="21">
        <f>Antal!L66/Antal!L24*100</f>
        <v>4.9023458421109005</v>
      </c>
      <c r="M66" s="21">
        <f>Antal!M66/Antal!M24*100</f>
        <v>4.6632812240698334</v>
      </c>
      <c r="N66" s="21">
        <f>Antal!N66/Antal!N24*100</f>
        <v>4.5807275465767328</v>
      </c>
    </row>
    <row r="67" spans="1:14" ht="17.25" customHeight="1" x14ac:dyDescent="0.2">
      <c r="A67" s="5" t="s">
        <v>28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spans="1:14" ht="12" customHeight="1" x14ac:dyDescent="0.2">
      <c r="A68" s="1" t="s">
        <v>1</v>
      </c>
      <c r="B68" s="22" t="str">
        <f>IF(Antal!B68="-","-",Antal!B68/Antal!B5*100)</f>
        <v>-</v>
      </c>
      <c r="C68" s="22" t="str">
        <f>IF(Antal!C68="-","-",Antal!C68/Antal!C5*100)</f>
        <v>-</v>
      </c>
      <c r="D68" s="22" t="str">
        <f>IF(Antal!D68="-","-",Antal!D68/Antal!D5*100)</f>
        <v>-</v>
      </c>
      <c r="E68" s="22" t="str">
        <f>IF(Antal!E68="-","-",Antal!E68/Antal!E5*100)</f>
        <v>-</v>
      </c>
      <c r="F68" s="22" t="str">
        <f>IF(Antal!F68="-","-",Antal!F68/Antal!F5*100)</f>
        <v>-</v>
      </c>
      <c r="G68" s="22" t="str">
        <f>IF(Antal!G68="-","-",Antal!G68/Antal!G5*100)</f>
        <v>-</v>
      </c>
      <c r="H68" s="22" t="str">
        <f>IF(Antal!H68="-","-",Antal!H68/Antal!H5*100)</f>
        <v>-</v>
      </c>
      <c r="I68" s="22" t="str">
        <f>IF(Antal!I68="-","-",Antal!I68/Antal!I5*100)</f>
        <v>-</v>
      </c>
      <c r="J68" s="22">
        <f>IF(Antal!J68="-","-",Antal!J68/Antal!J5*100)</f>
        <v>0.56710775047258988</v>
      </c>
      <c r="K68" s="22">
        <f>IF(Antal!K68="-","-",Antal!K68/Antal!K5*100)</f>
        <v>0.58365758754863817</v>
      </c>
      <c r="L68" s="22">
        <f>IF(Antal!L68="-","-",Antal!L68/Antal!L5*100)</f>
        <v>3.6885245901639343</v>
      </c>
      <c r="M68" s="22">
        <f>IF(Antal!M68="-","-",Antal!M68/Antal!M5*100)</f>
        <v>9.3541202672605799</v>
      </c>
      <c r="N68" s="22">
        <f>IF(Antal!N68="-","-",Antal!N68/Antal!N5*100)</f>
        <v>10.550458715596331</v>
      </c>
    </row>
    <row r="69" spans="1:14" ht="12" customHeight="1" x14ac:dyDescent="0.2">
      <c r="A69" s="1" t="s">
        <v>2</v>
      </c>
      <c r="B69" s="22" t="str">
        <f>IF(Antal!B69="-","-",Antal!B69/Antal!B6*100)</f>
        <v>-</v>
      </c>
      <c r="C69" s="22" t="str">
        <f>IF(Antal!C69="-","-",Antal!C69/Antal!C6*100)</f>
        <v>-</v>
      </c>
      <c r="D69" s="22">
        <f>IF(Antal!D69="-","-",Antal!D69/Antal!D6*100)</f>
        <v>0.2857142857142857</v>
      </c>
      <c r="E69" s="22">
        <f>IF(Antal!E69="-","-",Antal!E69/Antal!E6*100)</f>
        <v>0.29182879377431908</v>
      </c>
      <c r="F69" s="22">
        <f>IF(Antal!F69="-","-",Antal!F69/Antal!F6*100)</f>
        <v>0.10615711252653928</v>
      </c>
      <c r="G69" s="22" t="str">
        <f>IF(Antal!G69="-","-",Antal!G69/Antal!G6*100)</f>
        <v>-</v>
      </c>
      <c r="H69" s="22" t="str">
        <f>IF(Antal!H69="-","-",Antal!H69/Antal!H6*100)</f>
        <v>-</v>
      </c>
      <c r="I69" s="22">
        <f>IF(Antal!I69="-","-",Antal!I69/Antal!I6*100)</f>
        <v>0.145985401459854</v>
      </c>
      <c r="J69" s="22">
        <f>IF(Antal!J69="-","-",Antal!J69/Antal!J6*100)</f>
        <v>0.61652281134401976</v>
      </c>
      <c r="K69" s="22">
        <f>IF(Antal!K69="-","-",Antal!K69/Antal!K6*100)</f>
        <v>0.60240963855421692</v>
      </c>
      <c r="L69" s="22">
        <f>IF(Antal!L69="-","-",Antal!L69/Antal!L6*100)</f>
        <v>4.9840933191940611</v>
      </c>
      <c r="M69" s="22">
        <f>IF(Antal!M69="-","-",Antal!M69/Antal!M6*100)</f>
        <v>7.5156576200417531</v>
      </c>
      <c r="N69" s="22">
        <f>IF(Antal!N69="-","-",Antal!N69/Antal!N6*100)</f>
        <v>8.3864118895966033</v>
      </c>
    </row>
    <row r="70" spans="1:14" ht="12" customHeight="1" x14ac:dyDescent="0.2">
      <c r="A70" s="1" t="s">
        <v>3</v>
      </c>
      <c r="B70" s="22">
        <f>IF(Antal!B70="-","-",Antal!B70/Antal!B7*100)</f>
        <v>4.7505938242280284E-2</v>
      </c>
      <c r="C70" s="22" t="str">
        <f>IF(Antal!C70="-","-",Antal!C70/Antal!C7*100)</f>
        <v>-</v>
      </c>
      <c r="D70" s="22" t="str">
        <f>IF(Antal!D70="-","-",Antal!D70/Antal!D7*100)</f>
        <v>-</v>
      </c>
      <c r="E70" s="22" t="str">
        <f>IF(Antal!E70="-","-",Antal!E70/Antal!E7*100)</f>
        <v>-</v>
      </c>
      <c r="F70" s="22">
        <f>IF(Antal!F70="-","-",Antal!F70/Antal!F7*100)</f>
        <v>0.57443752991862129</v>
      </c>
      <c r="G70" s="22" t="str">
        <f>IF(Antal!G70="-","-",Antal!G70/Antal!G7*100)</f>
        <v>-</v>
      </c>
      <c r="H70" s="22">
        <f>IF(Antal!H70="-","-",Antal!H70/Antal!H7*100)</f>
        <v>0.11918951132300357</v>
      </c>
      <c r="I70" s="22">
        <f>IF(Antal!I70="-","-",Antal!I70/Antal!I7*100)</f>
        <v>0.19493177387914229</v>
      </c>
      <c r="J70" s="22">
        <f>IF(Antal!J70="-","-",Antal!J70/Antal!J7*100)</f>
        <v>0.49864007252946507</v>
      </c>
      <c r="K70" s="22">
        <f>IF(Antal!K70="-","-",Antal!K70/Antal!K7*100)</f>
        <v>0.69595476294040892</v>
      </c>
      <c r="L70" s="22">
        <f>IF(Antal!L70="-","-",Antal!L70/Antal!L7*100)</f>
        <v>3.796962430055955</v>
      </c>
      <c r="M70" s="22">
        <f>IF(Antal!M70="-","-",Antal!M70/Antal!M7*100)</f>
        <v>7.1071840184402619</v>
      </c>
      <c r="N70" s="22">
        <f>IF(Antal!N70="-","-",Antal!N70/Antal!N7*100)</f>
        <v>7.4712643678160928</v>
      </c>
    </row>
    <row r="71" spans="1:14" ht="12" customHeight="1" x14ac:dyDescent="0.2">
      <c r="A71" s="1" t="s">
        <v>4</v>
      </c>
      <c r="B71" s="22" t="str">
        <f>IF(Antal!B71="-","-",Antal!B71/Antal!B8*100)</f>
        <v>-</v>
      </c>
      <c r="C71" s="22" t="str">
        <f>IF(Antal!C71="-","-",Antal!C71/Antal!C8*100)</f>
        <v>-</v>
      </c>
      <c r="D71" s="22" t="str">
        <f>IF(Antal!D71="-","-",Antal!D71/Antal!D8*100)</f>
        <v>-</v>
      </c>
      <c r="E71" s="22">
        <f>IF(Antal!E71="-","-",Antal!E71/Antal!E8*100)</f>
        <v>7.412898443291327E-2</v>
      </c>
      <c r="F71" s="22">
        <f>IF(Antal!F71="-","-",Antal!F71/Antal!F8*100)</f>
        <v>8.4175084175084167E-2</v>
      </c>
      <c r="G71" s="22" t="str">
        <f>IF(Antal!G71="-","-",Antal!G71/Antal!G8*100)</f>
        <v>-</v>
      </c>
      <c r="H71" s="22" t="str">
        <f>IF(Antal!H71="-","-",Antal!H71/Antal!H8*100)</f>
        <v>-</v>
      </c>
      <c r="I71" s="22" t="str">
        <f>IF(Antal!I71="-","-",Antal!I71/Antal!I8*100)</f>
        <v>-</v>
      </c>
      <c r="J71" s="22">
        <f>IF(Antal!J71="-","-",Antal!J71/Antal!J8*100)</f>
        <v>0.99009900990099009</v>
      </c>
      <c r="K71" s="22">
        <f>IF(Antal!K71="-","-",Antal!K71/Antal!K8*100)</f>
        <v>0.84033613445378152</v>
      </c>
      <c r="L71" s="22">
        <f>IF(Antal!L71="-","-",Antal!L71/Antal!L8*100)</f>
        <v>7.931034482758621</v>
      </c>
      <c r="M71" s="22">
        <f>IF(Antal!M71="-","-",Antal!M71/Antal!M8*100)</f>
        <v>14.068441064638785</v>
      </c>
      <c r="N71" s="22">
        <f>IF(Antal!N71="-","-",Antal!N71/Antal!N8*100)</f>
        <v>14.538310412573674</v>
      </c>
    </row>
    <row r="72" spans="1:14" ht="12" customHeight="1" x14ac:dyDescent="0.2">
      <c r="A72" s="1" t="s">
        <v>5</v>
      </c>
      <c r="B72" s="22" t="str">
        <f>IF(Antal!B72="-","-",Antal!B72/Antal!B9*100)</f>
        <v>-</v>
      </c>
      <c r="C72" s="22" t="str">
        <f>IF(Antal!C72="-","-",Antal!C72/Antal!C9*100)</f>
        <v>-</v>
      </c>
      <c r="D72" s="22" t="str">
        <f>IF(Antal!D72="-","-",Antal!D72/Antal!D9*100)</f>
        <v>-</v>
      </c>
      <c r="E72" s="22" t="str">
        <f>IF(Antal!E72="-","-",Antal!E72/Antal!E9*100)</f>
        <v>-</v>
      </c>
      <c r="F72" s="22" t="str">
        <f>IF(Antal!F72="-","-",Antal!F72/Antal!F9*100)</f>
        <v>-</v>
      </c>
      <c r="G72" s="22" t="str">
        <f>IF(Antal!G72="-","-",Antal!G72/Antal!G9*100)</f>
        <v>-</v>
      </c>
      <c r="H72" s="22" t="str">
        <f>IF(Antal!H72="-","-",Antal!H72/Antal!H9*100)</f>
        <v>-</v>
      </c>
      <c r="I72" s="22" t="str">
        <f>IF(Antal!I72="-","-",Antal!I72/Antal!I9*100)</f>
        <v>-</v>
      </c>
      <c r="J72" s="22">
        <f>IF(Antal!J72="-","-",Antal!J72/Antal!J9*100)</f>
        <v>0.41841004184100417</v>
      </c>
      <c r="K72" s="22">
        <f>IF(Antal!K72="-","-",Antal!K72/Antal!K9*100)</f>
        <v>1.4644351464435146</v>
      </c>
      <c r="L72" s="22">
        <f>IF(Antal!L72="-","-",Antal!L72/Antal!L9*100)</f>
        <v>3.3684210526315788</v>
      </c>
      <c r="M72" s="22">
        <f>IF(Antal!M72="-","-",Antal!M72/Antal!M9*100)</f>
        <v>9.9804305283757326</v>
      </c>
      <c r="N72" s="22">
        <f>IF(Antal!N72="-","-",Antal!N72/Antal!N9*100)</f>
        <v>11.984282907662083</v>
      </c>
    </row>
    <row r="73" spans="1:14" ht="17.25" customHeight="1" x14ac:dyDescent="0.2">
      <c r="A73" s="1" t="s">
        <v>6</v>
      </c>
      <c r="B73" s="22">
        <f>IF(Antal!B73="-","-",Antal!B73/Antal!B10*100)</f>
        <v>5.9916117435590173E-2</v>
      </c>
      <c r="C73" s="22">
        <f>IF(Antal!C73="-","-",Antal!C73/Antal!C10*100)</f>
        <v>0.38910505836575876</v>
      </c>
      <c r="D73" s="22">
        <f>IF(Antal!D73="-","-",Antal!D73/Antal!D10*100)</f>
        <v>0.22421524663677131</v>
      </c>
      <c r="E73" s="22" t="str">
        <f>IF(Antal!E73="-","-",Antal!E73/Antal!E10*100)</f>
        <v>-</v>
      </c>
      <c r="F73" s="22">
        <f>IF(Antal!F73="-","-",Antal!F73/Antal!F10*100)</f>
        <v>6.8775790921595595E-2</v>
      </c>
      <c r="G73" s="22" t="str">
        <f>IF(Antal!G73="-","-",Antal!G73/Antal!G10*100)</f>
        <v>-</v>
      </c>
      <c r="H73" s="22" t="str">
        <f>IF(Antal!H73="-","-",Antal!H73/Antal!H10*100)</f>
        <v>-</v>
      </c>
      <c r="I73" s="22">
        <f>IF(Antal!I73="-","-",Antal!I73/Antal!I10*100)</f>
        <v>0.33444816053511706</v>
      </c>
      <c r="J73" s="22">
        <f>IF(Antal!J73="-","-",Antal!J73/Antal!J10*100)</f>
        <v>0.16220600162206003</v>
      </c>
      <c r="K73" s="22">
        <f>IF(Antal!K73="-","-",Antal!K73/Antal!K10*100)</f>
        <v>0.29607698001480381</v>
      </c>
      <c r="L73" s="22">
        <f>IF(Antal!L73="-","-",Antal!L73/Antal!L10*100)</f>
        <v>2.8514588859416445</v>
      </c>
      <c r="M73" s="22">
        <f>IF(Antal!M73="-","-",Antal!M73/Antal!M10*100)</f>
        <v>7.5672295184490315</v>
      </c>
      <c r="N73" s="22">
        <f>IF(Antal!N73="-","-",Antal!N73/Antal!N10*100)</f>
        <v>6.8651275820170108</v>
      </c>
    </row>
    <row r="74" spans="1:14" ht="12" customHeight="1" x14ac:dyDescent="0.2">
      <c r="A74" s="1" t="s">
        <v>7</v>
      </c>
      <c r="B74" s="22" t="str">
        <f>IF(Antal!B74="-","-",Antal!B74/Antal!B11*100)</f>
        <v>-</v>
      </c>
      <c r="C74" s="22">
        <f>IF(Antal!C74="-","-",Antal!C74/Antal!C11*100)</f>
        <v>4.2194092827004218E-2</v>
      </c>
      <c r="D74" s="22">
        <f>IF(Antal!D74="-","-",Antal!D74/Antal!D11*100)</f>
        <v>9.1911764705882346E-2</v>
      </c>
      <c r="E74" s="22">
        <f>IF(Antal!E74="-","-",Antal!E74/Antal!E11*100)</f>
        <v>0.10968921389396709</v>
      </c>
      <c r="F74" s="22">
        <f>IF(Antal!F74="-","-",Antal!F74/Antal!F11*100)</f>
        <v>8.789920890711983E-2</v>
      </c>
      <c r="G74" s="22" t="str">
        <f>IF(Antal!G74="-","-",Antal!G74/Antal!G11*100)</f>
        <v>-</v>
      </c>
      <c r="H74" s="22">
        <f>IF(Antal!H74="-","-",Antal!H74/Antal!H11*100)</f>
        <v>4.8756704046806432E-2</v>
      </c>
      <c r="I74" s="22">
        <f>IF(Antal!I74="-","-",Antal!I74/Antal!I11*100)</f>
        <v>0.26768642447418733</v>
      </c>
      <c r="J74" s="22">
        <f>IF(Antal!J74="-","-",Antal!J74/Antal!J11*100)</f>
        <v>0.66115702479338845</v>
      </c>
      <c r="K74" s="22">
        <f>IF(Antal!K74="-","-",Antal!K74/Antal!K11*100)</f>
        <v>0.87139423076923084</v>
      </c>
      <c r="L74" s="22">
        <f>IF(Antal!L74="-","-",Antal!L74/Antal!L11*100)</f>
        <v>3.5139092240117131</v>
      </c>
      <c r="M74" s="22">
        <f>IF(Antal!M74="-","-",Antal!M74/Antal!M11*100)</f>
        <v>7.3338284441143706</v>
      </c>
      <c r="N74" s="22">
        <f>IF(Antal!N74="-","-",Antal!N74/Antal!N11*100)</f>
        <v>7.9515534491837805</v>
      </c>
    </row>
    <row r="75" spans="1:14" ht="12" customHeight="1" x14ac:dyDescent="0.2">
      <c r="A75" s="1" t="s">
        <v>8</v>
      </c>
      <c r="B75" s="22" t="str">
        <f>IF(Antal!B75="-","-",Antal!B75/Antal!B12*100)</f>
        <v>-</v>
      </c>
      <c r="C75" s="22" t="str">
        <f>IF(Antal!C75="-","-",Antal!C75/Antal!C12*100)</f>
        <v>-</v>
      </c>
      <c r="D75" s="22" t="str">
        <f>IF(Antal!D75="-","-",Antal!D75/Antal!D12*100)</f>
        <v>-</v>
      </c>
      <c r="E75" s="22" t="str">
        <f>IF(Antal!E75="-","-",Antal!E75/Antal!E12*100)</f>
        <v>-</v>
      </c>
      <c r="F75" s="22" t="str">
        <f>IF(Antal!F75="-","-",Antal!F75/Antal!F12*100)</f>
        <v>-</v>
      </c>
      <c r="G75" s="22" t="str">
        <f>IF(Antal!G75="-","-",Antal!G75/Antal!G12*100)</f>
        <v>-</v>
      </c>
      <c r="H75" s="22" t="str">
        <f>IF(Antal!H75="-","-",Antal!H75/Antal!H12*100)</f>
        <v>-</v>
      </c>
      <c r="I75" s="22">
        <f>IF(Antal!I75="-","-",Antal!I75/Antal!I12*100)</f>
        <v>0.22026431718061676</v>
      </c>
      <c r="J75" s="22">
        <f>IF(Antal!J75="-","-",Antal!J75/Antal!J12*100)</f>
        <v>1.7204301075268817</v>
      </c>
      <c r="K75" s="22">
        <f>IF(Antal!K75="-","-",Antal!K75/Antal!K12*100)</f>
        <v>1.4814814814814816</v>
      </c>
      <c r="L75" s="22">
        <f>IF(Antal!L75="-","-",Antal!L75/Antal!L12*100)</f>
        <v>3.8461538461538463</v>
      </c>
      <c r="M75" s="22">
        <f>IF(Antal!M75="-","-",Antal!M75/Antal!M12*100)</f>
        <v>8.1433224755700326</v>
      </c>
      <c r="N75" s="22">
        <f>IF(Antal!N75="-","-",Antal!N75/Antal!N12*100)</f>
        <v>7.931034482758621</v>
      </c>
    </row>
    <row r="76" spans="1:14" ht="12" customHeight="1" x14ac:dyDescent="0.2">
      <c r="A76" s="1" t="s">
        <v>9</v>
      </c>
      <c r="B76" s="22" t="str">
        <f>IF(Antal!B76="-","-",Antal!B76/Antal!B13*100)</f>
        <v>-</v>
      </c>
      <c r="C76" s="22" t="str">
        <f>IF(Antal!C76="-","-",Antal!C76/Antal!C13*100)</f>
        <v>-</v>
      </c>
      <c r="D76" s="22" t="str">
        <f>IF(Antal!D76="-","-",Antal!D76/Antal!D13*100)</f>
        <v>-</v>
      </c>
      <c r="E76" s="22" t="str">
        <f>IF(Antal!E76="-","-",Antal!E76/Antal!E13*100)</f>
        <v>-</v>
      </c>
      <c r="F76" s="22">
        <f>IF(Antal!F76="-","-",Antal!F76/Antal!F13*100)</f>
        <v>0.58565153733528552</v>
      </c>
      <c r="G76" s="22" t="str">
        <f>IF(Antal!G76="-","-",Antal!G76/Antal!G13*100)</f>
        <v>-</v>
      </c>
      <c r="H76" s="22" t="str">
        <f>IF(Antal!H76="-","-",Antal!H76/Antal!H13*100)</f>
        <v>-</v>
      </c>
      <c r="I76" s="22" t="str">
        <f>IF(Antal!I76="-","-",Antal!I76/Antal!I13*100)</f>
        <v>-</v>
      </c>
      <c r="J76" s="22" t="str">
        <f>IF(Antal!J76="-","-",Antal!J76/Antal!J13*100)</f>
        <v>-</v>
      </c>
      <c r="K76" s="22" t="str">
        <f>IF(Antal!K76="-","-",Antal!K76/Antal!K13*100)</f>
        <v>-</v>
      </c>
      <c r="L76" s="22" t="str">
        <f>IF(Antal!L76="-","-",Antal!L76/Antal!L13*100)</f>
        <v>-</v>
      </c>
      <c r="M76" s="22">
        <f>IF(Antal!M76="-","-",Antal!M76/Antal!M13*100)</f>
        <v>3.1111111111111112</v>
      </c>
      <c r="N76" s="22">
        <f>IF(Antal!N76="-","-",Antal!N76/Antal!N13*100)</f>
        <v>3.5555555555555554</v>
      </c>
    </row>
    <row r="77" spans="1:14" ht="12" customHeight="1" x14ac:dyDescent="0.2">
      <c r="A77" s="1" t="s">
        <v>10</v>
      </c>
      <c r="B77" s="22" t="str">
        <f>IF(Antal!B77="-","-",Antal!B77/Antal!B14*100)</f>
        <v>-</v>
      </c>
      <c r="C77" s="22" t="str">
        <f>IF(Antal!C77="-","-",Antal!C77/Antal!C14*100)</f>
        <v>-</v>
      </c>
      <c r="D77" s="22" t="str">
        <f>IF(Antal!D77="-","-",Antal!D77/Antal!D14*100)</f>
        <v>-</v>
      </c>
      <c r="E77" s="22">
        <f>IF(Antal!E77="-","-",Antal!E77/Antal!E14*100)</f>
        <v>0.3427004797806717</v>
      </c>
      <c r="F77" s="22" t="str">
        <f>IF(Antal!F77="-","-",Antal!F77/Antal!F14*100)</f>
        <v>-</v>
      </c>
      <c r="G77" s="22" t="str">
        <f>IF(Antal!G77="-","-",Antal!G77/Antal!G14*100)</f>
        <v>-</v>
      </c>
      <c r="H77" s="22" t="str">
        <f>IF(Antal!H77="-","-",Antal!H77/Antal!H14*100)</f>
        <v>-</v>
      </c>
      <c r="I77" s="22">
        <f>IF(Antal!I77="-","-",Antal!I77/Antal!I14*100)</f>
        <v>0.41928721174004197</v>
      </c>
      <c r="J77" s="22">
        <f>IF(Antal!J77="-","-",Antal!J77/Antal!J14*100)</f>
        <v>1.1032308904649331</v>
      </c>
      <c r="K77" s="22">
        <f>IF(Antal!K77="-","-",Antal!K77/Antal!K14*100)</f>
        <v>1.1356466876971609</v>
      </c>
      <c r="L77" s="22">
        <f>IF(Antal!L77="-","-",Antal!L77/Antal!L14*100)</f>
        <v>2.1499448732083795</v>
      </c>
      <c r="M77" s="22">
        <f>IF(Antal!M77="-","-",Antal!M77/Antal!M14*100)</f>
        <v>4.5411542100283819</v>
      </c>
      <c r="N77" s="22">
        <f>IF(Antal!N77="-","-",Antal!N77/Antal!N14*100)</f>
        <v>5.3596614950634693</v>
      </c>
    </row>
    <row r="78" spans="1:14" ht="17.25" customHeight="1" x14ac:dyDescent="0.2">
      <c r="A78" s="1" t="s">
        <v>11</v>
      </c>
      <c r="B78" s="22" t="str">
        <f>IF(Antal!B78="-","-",Antal!B78/Antal!B15*100)</f>
        <v>-</v>
      </c>
      <c r="C78" s="22" t="str">
        <f>IF(Antal!C78="-","-",Antal!C78/Antal!C15*100)</f>
        <v>-</v>
      </c>
      <c r="D78" s="22" t="str">
        <f>IF(Antal!D78="-","-",Antal!D78/Antal!D15*100)</f>
        <v>-</v>
      </c>
      <c r="E78" s="22" t="str">
        <f>IF(Antal!E78="-","-",Antal!E78/Antal!E15*100)</f>
        <v>-</v>
      </c>
      <c r="F78" s="22" t="str">
        <f>IF(Antal!F78="-","-",Antal!F78/Antal!F15*100)</f>
        <v>-</v>
      </c>
      <c r="G78" s="22" t="str">
        <f>IF(Antal!G78="-","-",Antal!G78/Antal!G15*100)</f>
        <v>-</v>
      </c>
      <c r="H78" s="22" t="str">
        <f>IF(Antal!H78="-","-",Antal!H78/Antal!H15*100)</f>
        <v>-</v>
      </c>
      <c r="I78" s="22">
        <f>IF(Antal!I78="-","-",Antal!I78/Antal!I15*100)</f>
        <v>0.33112582781456956</v>
      </c>
      <c r="J78" s="22">
        <f>IF(Antal!J78="-","-",Antal!J78/Antal!J15*100)</f>
        <v>0.93167701863354035</v>
      </c>
      <c r="K78" s="22">
        <f>IF(Antal!K78="-","-",Antal!K78/Antal!K15*100)</f>
        <v>1.0610079575596816</v>
      </c>
      <c r="L78" s="22">
        <f>IF(Antal!L78="-","-",Antal!L78/Antal!L15*100)</f>
        <v>3.0456852791878175</v>
      </c>
      <c r="M78" s="22">
        <f>IF(Antal!M78="-","-",Antal!M78/Antal!M15*100)</f>
        <v>8.6021505376344098</v>
      </c>
      <c r="N78" s="22">
        <f>IF(Antal!N78="-","-",Antal!N78/Antal!N15*100)</f>
        <v>8.4699453551912569</v>
      </c>
    </row>
    <row r="79" spans="1:14" ht="12" customHeight="1" x14ac:dyDescent="0.2">
      <c r="A79" s="1" t="s">
        <v>12</v>
      </c>
      <c r="B79" s="22" t="str">
        <f>IF(Antal!B79="-","-",Antal!B79/Antal!B16*100)</f>
        <v>-</v>
      </c>
      <c r="C79" s="22" t="str">
        <f>IF(Antal!C79="-","-",Antal!C79/Antal!C16*100)</f>
        <v>-</v>
      </c>
      <c r="D79" s="22" t="str">
        <f>IF(Antal!D79="-","-",Antal!D79/Antal!D16*100)</f>
        <v>-</v>
      </c>
      <c r="E79" s="22" t="str">
        <f>IF(Antal!E79="-","-",Antal!E79/Antal!E16*100)</f>
        <v>-</v>
      </c>
      <c r="F79" s="22" t="str">
        <f>IF(Antal!F79="-","-",Antal!F79/Antal!F16*100)</f>
        <v>-</v>
      </c>
      <c r="G79" s="22" t="str">
        <f>IF(Antal!G79="-","-",Antal!G79/Antal!G16*100)</f>
        <v>-</v>
      </c>
      <c r="H79" s="22" t="str">
        <f>IF(Antal!H79="-","-",Antal!H79/Antal!H16*100)</f>
        <v>-</v>
      </c>
      <c r="I79" s="22">
        <f>IF(Antal!I79="-","-",Antal!I79/Antal!I16*100)</f>
        <v>0.1918158567774936</v>
      </c>
      <c r="J79" s="22">
        <f>IF(Antal!J79="-","-",Antal!J79/Antal!J16*100)</f>
        <v>0.24479804161566704</v>
      </c>
      <c r="K79" s="22">
        <f>IF(Antal!K79="-","-",Antal!K79/Antal!K16*100)</f>
        <v>0.77427039904705186</v>
      </c>
      <c r="L79" s="22">
        <f>IF(Antal!L79="-","-",Antal!L79/Antal!L16*100)</f>
        <v>2.9966703662597114</v>
      </c>
      <c r="M79" s="22">
        <f>IF(Antal!M79="-","-",Antal!M79/Antal!M16*100)</f>
        <v>4.4296788482834994</v>
      </c>
      <c r="N79" s="22">
        <f>IF(Antal!N79="-","-",Antal!N79/Antal!N16*100)</f>
        <v>5.5834729201563373</v>
      </c>
    </row>
    <row r="80" spans="1:14" ht="12" customHeight="1" x14ac:dyDescent="0.2">
      <c r="A80" s="1" t="s">
        <v>13</v>
      </c>
      <c r="B80" s="22" t="str">
        <f>IF(Antal!B80="-","-",Antal!B80/Antal!B17*100)</f>
        <v>-</v>
      </c>
      <c r="C80" s="22" t="str">
        <f>IF(Antal!C80="-","-",Antal!C80/Antal!C17*100)</f>
        <v>-</v>
      </c>
      <c r="D80" s="22" t="str">
        <f>IF(Antal!D80="-","-",Antal!D80/Antal!D17*100)</f>
        <v>-</v>
      </c>
      <c r="E80" s="22" t="str">
        <f>IF(Antal!E80="-","-",Antal!E80/Antal!E17*100)</f>
        <v>-</v>
      </c>
      <c r="F80" s="22">
        <f>IF(Antal!F80="-","-",Antal!F80/Antal!F17*100)</f>
        <v>0.33444816053511706</v>
      </c>
      <c r="G80" s="22" t="str">
        <f>IF(Antal!G80="-","-",Antal!G80/Antal!G17*100)</f>
        <v>-</v>
      </c>
      <c r="H80" s="22" t="str">
        <f>IF(Antal!H80="-","-",Antal!H80/Antal!H17*100)</f>
        <v>-</v>
      </c>
      <c r="I80" s="22" t="str">
        <f>IF(Antal!I80="-","-",Antal!I80/Antal!I17*100)</f>
        <v>-</v>
      </c>
      <c r="J80" s="22" t="str">
        <f>IF(Antal!J80="-","-",Antal!J80/Antal!J17*100)</f>
        <v>-</v>
      </c>
      <c r="K80" s="22">
        <f>IF(Antal!K80="-","-",Antal!K80/Antal!K17*100)</f>
        <v>3.8759689922480618</v>
      </c>
      <c r="L80" s="22">
        <f>IF(Antal!L80="-","-",Antal!L80/Antal!L17*100)</f>
        <v>5.0420168067226889</v>
      </c>
      <c r="M80" s="22">
        <f>IF(Antal!M80="-","-",Antal!M80/Antal!M17*100)</f>
        <v>0.99009900990099009</v>
      </c>
      <c r="N80" s="22">
        <f>IF(Antal!N80="-","-",Antal!N80/Antal!N17*100)</f>
        <v>1.7391304347826086</v>
      </c>
    </row>
    <row r="81" spans="1:14" ht="12" customHeight="1" x14ac:dyDescent="0.2">
      <c r="A81" s="1" t="s">
        <v>14</v>
      </c>
      <c r="B81" s="22" t="str">
        <f>IF(Antal!B81="-","-",Antal!B81/Antal!B18*100)</f>
        <v>-</v>
      </c>
      <c r="C81" s="22" t="str">
        <f>IF(Antal!C81="-","-",Antal!C81/Antal!C18*100)</f>
        <v>-</v>
      </c>
      <c r="D81" s="22" t="str">
        <f>IF(Antal!D81="-","-",Antal!D81/Antal!D18*100)</f>
        <v>-</v>
      </c>
      <c r="E81" s="22">
        <f>IF(Antal!E81="-","-",Antal!E81/Antal!E18*100)</f>
        <v>0.13879250520471895</v>
      </c>
      <c r="F81" s="22" t="str">
        <f>IF(Antal!F81="-","-",Antal!F81/Antal!F18*100)</f>
        <v>-</v>
      </c>
      <c r="G81" s="22" t="str">
        <f>IF(Antal!G81="-","-",Antal!G81/Antal!G18*100)</f>
        <v>-</v>
      </c>
      <c r="H81" s="22">
        <f>IF(Antal!H81="-","-",Antal!H81/Antal!H18*100)</f>
        <v>0.10537407797681769</v>
      </c>
      <c r="I81" s="22">
        <f>IF(Antal!I81="-","-",Antal!I81/Antal!I18*100)</f>
        <v>0.53248136315228967</v>
      </c>
      <c r="J81" s="22">
        <f>IF(Antal!J81="-","-",Antal!J81/Antal!J18*100)</f>
        <v>0.63291139240506333</v>
      </c>
      <c r="K81" s="22">
        <f>IF(Antal!K81="-","-",Antal!K81/Antal!K18*100)</f>
        <v>1.4807502467917077</v>
      </c>
      <c r="L81" s="22">
        <f>IF(Antal!L81="-","-",Antal!L81/Antal!L18*100)</f>
        <v>3.1403336604514229</v>
      </c>
      <c r="M81" s="22">
        <f>IF(Antal!M81="-","-",Antal!M81/Antal!M18*100)</f>
        <v>6.8520357497517379</v>
      </c>
      <c r="N81" s="22">
        <f>IF(Antal!N81="-","-",Antal!N81/Antal!N18*100)</f>
        <v>7.5376884422110546</v>
      </c>
    </row>
    <row r="82" spans="1:14" ht="12" customHeight="1" x14ac:dyDescent="0.2">
      <c r="A82" s="1" t="s">
        <v>15</v>
      </c>
      <c r="B82" s="22" t="str">
        <f>IF(Antal!B82="-","-",Antal!B82/Antal!B19*100)</f>
        <v>-</v>
      </c>
      <c r="C82" s="22" t="str">
        <f>IF(Antal!C82="-","-",Antal!C82/Antal!C19*100)</f>
        <v>-</v>
      </c>
      <c r="D82" s="22" t="str">
        <f>IF(Antal!D82="-","-",Antal!D82/Antal!D19*100)</f>
        <v>-</v>
      </c>
      <c r="E82" s="22" t="str">
        <f>IF(Antal!E82="-","-",Antal!E82/Antal!E19*100)</f>
        <v>-</v>
      </c>
      <c r="F82" s="22" t="str">
        <f>IF(Antal!F82="-","-",Antal!F82/Antal!F19*100)</f>
        <v>-</v>
      </c>
      <c r="G82" s="22" t="str">
        <f>IF(Antal!G82="-","-",Antal!G82/Antal!G19*100)</f>
        <v>-</v>
      </c>
      <c r="H82" s="22">
        <f>IF(Antal!H82="-","-",Antal!H82/Antal!H19*100)</f>
        <v>0.23696682464454977</v>
      </c>
      <c r="I82" s="22" t="str">
        <f>IF(Antal!I82="-","-",Antal!I82/Antal!I19*100)</f>
        <v>-</v>
      </c>
      <c r="J82" s="22">
        <f>IF(Antal!J82="-","-",Antal!J82/Antal!J19*100)</f>
        <v>1.2953367875647668</v>
      </c>
      <c r="K82" s="22">
        <f>IF(Antal!K82="-","-",Antal!K82/Antal!K19*100)</f>
        <v>0.73349633251833746</v>
      </c>
      <c r="L82" s="22">
        <f>IF(Antal!L82="-","-",Antal!L82/Antal!L19*100)</f>
        <v>6.1946902654867255</v>
      </c>
      <c r="M82" s="22">
        <f>IF(Antal!M82="-","-",Antal!M82/Antal!M19*100)</f>
        <v>10.217391304347826</v>
      </c>
      <c r="N82" s="22">
        <f>IF(Antal!N82="-","-",Antal!N82/Antal!N19*100)</f>
        <v>12.526539278131635</v>
      </c>
    </row>
    <row r="83" spans="1:14" ht="17.25" customHeight="1" x14ac:dyDescent="0.2">
      <c r="A83" s="1" t="s">
        <v>16</v>
      </c>
      <c r="B83" s="22">
        <f>IF(Antal!B83="-","-",Antal!B83/Antal!B20*100)</f>
        <v>9.852216748768472E-2</v>
      </c>
      <c r="C83" s="22" t="str">
        <f>IF(Antal!C83="-","-",Antal!C83/Antal!C20*100)</f>
        <v>-</v>
      </c>
      <c r="D83" s="22" t="str">
        <f>IF(Antal!D83="-","-",Antal!D83/Antal!D20*100)</f>
        <v>-</v>
      </c>
      <c r="E83" s="22">
        <f>IF(Antal!E83="-","-",Antal!E83/Antal!E20*100)</f>
        <v>0.15284677111196027</v>
      </c>
      <c r="F83" s="22">
        <f>IF(Antal!F83="-","-",Antal!F83/Antal!F20*100)</f>
        <v>0.54995417048579287</v>
      </c>
      <c r="G83" s="22">
        <f>IF(Antal!G83="-","-",Antal!G83/Antal!G20*100)</f>
        <v>0.13462976813762154</v>
      </c>
      <c r="H83" s="22">
        <f>IF(Antal!H83="-","-",Antal!H83/Antal!H20*100)</f>
        <v>0.29253451907325062</v>
      </c>
      <c r="I83" s="22">
        <f>IF(Antal!I83="-","-",Antal!I83/Antal!I20*100)</f>
        <v>0.69088244530513976</v>
      </c>
      <c r="J83" s="22">
        <f>IF(Antal!J83="-","-",Antal!J83/Antal!J20*100)</f>
        <v>1.4030985092078339</v>
      </c>
      <c r="K83" s="22">
        <f>IF(Antal!K83="-","-",Antal!K83/Antal!K20*100)</f>
        <v>2.250190694126621</v>
      </c>
      <c r="L83" s="22">
        <f>IF(Antal!L83="-","-",Antal!L83/Antal!L20*100)</f>
        <v>7.7479892761394096</v>
      </c>
      <c r="M83" s="22">
        <f>IF(Antal!M83="-","-",Antal!M83/Antal!M20*100)</f>
        <v>12.310978214438274</v>
      </c>
      <c r="N83" s="22">
        <f>IF(Antal!N83="-","-",Antal!N83/Antal!N20*100)</f>
        <v>13.655604470030477</v>
      </c>
    </row>
    <row r="84" spans="1:14" ht="17.25" customHeight="1" x14ac:dyDescent="0.2">
      <c r="A84" s="8" t="s">
        <v>17</v>
      </c>
      <c r="B84" s="22">
        <f>IF(Antal!B84="-","-",Antal!B84/Antal!B21*100)</f>
        <v>9.8323582911361285E-3</v>
      </c>
      <c r="C84" s="22">
        <f>IF(Antal!C84="-","-",Antal!C84/Antal!C21*100)</f>
        <v>3.617758023670474E-2</v>
      </c>
      <c r="D84" s="22">
        <f>IF(Antal!D84="-","-",Antal!D84/Antal!D21*100)</f>
        <v>4.3869269576661554E-2</v>
      </c>
      <c r="E84" s="22">
        <f>IF(Antal!E84="-","-",Antal!E84/Antal!E21*100)</f>
        <v>7.5353894181602876E-2</v>
      </c>
      <c r="F84" s="22">
        <f>IF(Antal!F84="-","-",Antal!F84/Antal!F21*100)</f>
        <v>0.1248846174729869</v>
      </c>
      <c r="G84" s="22" t="str">
        <f>IF(Antal!G84="-","-",Antal!G84/Antal!G21*100)</f>
        <v>-</v>
      </c>
      <c r="H84" s="22">
        <f>IF(Antal!H84="-","-",Antal!H84/Antal!H21*100)</f>
        <v>4.1254125412541254E-2</v>
      </c>
      <c r="I84" s="22">
        <f>IF(Antal!I84="-","-",Antal!I84/Antal!I21*100)</f>
        <v>0.22675736961451248</v>
      </c>
      <c r="J84" s="22">
        <f>IF(Antal!J84="-","-",Antal!J84/Antal!J21*100)</f>
        <v>0.62059828463844913</v>
      </c>
      <c r="K84" s="22">
        <f>IF(Antal!K84="-","-",Antal!K84/Antal!K21*100)</f>
        <v>0.86996336996336998</v>
      </c>
      <c r="L84" s="22">
        <f>IF(Antal!L84="-","-",Antal!L84/Antal!L21*100)</f>
        <v>3.5321400963310934</v>
      </c>
      <c r="M84" s="22">
        <f>IF(Antal!M84="-","-",Antal!M84/Antal!M21*100)</f>
        <v>7.0397307859313933</v>
      </c>
      <c r="N84" s="22">
        <f>IF(Antal!N84="-","-",Antal!N84/Antal!N21*100)</f>
        <v>7.6512360510438358</v>
      </c>
    </row>
    <row r="85" spans="1:14" ht="12" customHeight="1" x14ac:dyDescent="0.2">
      <c r="A85" s="10" t="s">
        <v>18</v>
      </c>
      <c r="B85" s="22">
        <f>IF(Antal!B85="-","-",Antal!B85/Antal!B22*100)</f>
        <v>1.3757050488375291E-2</v>
      </c>
      <c r="C85" s="22">
        <f>IF(Antal!C85="-","-",Antal!C85/Antal!C22*100)</f>
        <v>5.1188299817184646E-2</v>
      </c>
      <c r="D85" s="22">
        <f>IF(Antal!D85="-","-",Antal!D85/Antal!D22*100)</f>
        <v>6.1410915790281718E-2</v>
      </c>
      <c r="E85" s="22">
        <f>IF(Antal!E85="-","-",Antal!E85/Antal!E22*100)</f>
        <v>9.5342867620095334E-2</v>
      </c>
      <c r="F85" s="22">
        <f>IF(Antal!F85="-","-",Antal!F85/Antal!F22*100)</f>
        <v>0.12242546449661529</v>
      </c>
      <c r="G85" s="22" t="str">
        <f>IF(Antal!G85="-","-",Antal!G85/Antal!G22*100)</f>
        <v>-</v>
      </c>
      <c r="H85" s="22">
        <f>IF(Antal!H85="-","-",Antal!H85/Antal!H22*100)</f>
        <v>4.2849491162292447E-2</v>
      </c>
      <c r="I85" s="22">
        <f>IF(Antal!I85="-","-",Antal!I85/Antal!I22*100)</f>
        <v>0.26906661718315084</v>
      </c>
      <c r="J85" s="22">
        <f>IF(Antal!J85="-","-",Antal!J85/Antal!J22*100)</f>
        <v>0.5617977528089888</v>
      </c>
      <c r="K85" s="22">
        <f>IF(Antal!K85="-","-",Antal!K85/Antal!K22*100)</f>
        <v>0.85780525502318383</v>
      </c>
      <c r="L85" s="22">
        <f>IF(Antal!L85="-","-",Antal!L85/Antal!L22*100)</f>
        <v>3.3115767777396083</v>
      </c>
      <c r="M85" s="22">
        <f>IF(Antal!M85="-","-",Antal!M85/Antal!M22*100)</f>
        <v>6.73147468818782</v>
      </c>
      <c r="N85" s="22">
        <f>IF(Antal!N85="-","-",Antal!N85/Antal!N22*100)</f>
        <v>7.3188275490019787</v>
      </c>
    </row>
    <row r="86" spans="1:14" ht="12" customHeight="1" x14ac:dyDescent="0.2">
      <c r="A86" s="8" t="s">
        <v>19</v>
      </c>
      <c r="B86" s="22" t="str">
        <f>IF(Antal!B86="-","-",Antal!B86/Antal!B23*100)</f>
        <v>-</v>
      </c>
      <c r="C86" s="22" t="str">
        <f>IF(Antal!C86="-","-",Antal!C86/Antal!C23*100)</f>
        <v>-</v>
      </c>
      <c r="D86" s="22" t="str">
        <f>IF(Antal!D86="-","-",Antal!D86/Antal!D23*100)</f>
        <v>-</v>
      </c>
      <c r="E86" s="22">
        <f>IF(Antal!E86="-","-",Antal!E86/Antal!E23*100)</f>
        <v>2.0226537216828482E-2</v>
      </c>
      <c r="F86" s="22">
        <f>IF(Antal!F86="-","-",Antal!F86/Antal!F23*100)</f>
        <v>0.13242109909512248</v>
      </c>
      <c r="G86" s="22" t="str">
        <f>IF(Antal!G86="-","-",Antal!G86/Antal!G23*100)</f>
        <v>-</v>
      </c>
      <c r="H86" s="22">
        <f>IF(Antal!H86="-","-",Antal!H86/Antal!H23*100)</f>
        <v>3.5906642728904849E-2</v>
      </c>
      <c r="I86" s="22">
        <f>IF(Antal!I86="-","-",Antal!I86/Antal!I23*100)</f>
        <v>4.0783034257748776E-2</v>
      </c>
      <c r="J86" s="22">
        <f>IF(Antal!J86="-","-",Antal!J86/Antal!J23*100)</f>
        <v>0.91097308488612838</v>
      </c>
      <c r="K86" s="22">
        <f>IF(Antal!K86="-","-",Antal!K86/Antal!K23*100)</f>
        <v>0.9369676320272573</v>
      </c>
      <c r="L86" s="22">
        <f>IF(Antal!L86="-","-",Antal!L86/Antal!L23*100)</f>
        <v>4.9513704686118478</v>
      </c>
      <c r="M86" s="22">
        <f>IF(Antal!M86="-","-",Antal!M86/Antal!M23*100)</f>
        <v>9.4777562862669242</v>
      </c>
      <c r="N86" s="22">
        <f>IF(Antal!N86="-","-",Antal!N86/Antal!N23*100)</f>
        <v>10.361681329423265</v>
      </c>
    </row>
    <row r="87" spans="1:14" ht="17.25" customHeight="1" thickBot="1" x14ac:dyDescent="0.25">
      <c r="A87" s="14" t="s">
        <v>20</v>
      </c>
      <c r="B87" s="23">
        <f>Antal!B87/Antal!B24*100</f>
        <v>1.4047574452144598E-2</v>
      </c>
      <c r="C87" s="23">
        <f>Antal!C87/Antal!C24*100</f>
        <v>3.4275082015374818E-2</v>
      </c>
      <c r="D87" s="23">
        <f>Antal!D87/Antal!D24*100</f>
        <v>4.0598832783557477E-2</v>
      </c>
      <c r="E87" s="23">
        <f>Antal!E87/Antal!E24*100</f>
        <v>8.4921683336478579E-2</v>
      </c>
      <c r="F87" s="23">
        <f>Antal!F87/Antal!F24*100</f>
        <v>0.18902720147533425</v>
      </c>
      <c r="G87" s="23">
        <f>Antal!G87/Antal!G24*100</f>
        <v>4.2895953481721552E-2</v>
      </c>
      <c r="H87" s="23">
        <f>Antal!H87/Antal!H24*100</f>
        <v>0.14516597309590631</v>
      </c>
      <c r="I87" s="23">
        <f>Antal!I87/Antal!I24*100</f>
        <v>0.4213668085853487</v>
      </c>
      <c r="J87" s="23">
        <f>Antal!J87/Antal!J24*100</f>
        <v>0.9470004877255731</v>
      </c>
      <c r="K87" s="23">
        <f>Antal!K87/Antal!K24*100</f>
        <v>1.4315642458100559</v>
      </c>
      <c r="L87" s="23">
        <f>Antal!L87/Antal!L24*100</f>
        <v>5.2165530046059914</v>
      </c>
      <c r="M87" s="23">
        <f>Antal!M87/Antal!M24*100</f>
        <v>9.0875900295396459</v>
      </c>
      <c r="N87" s="23">
        <f>Antal!N87/Antal!N24*100</f>
        <v>9.9734782751055953</v>
      </c>
    </row>
    <row r="88" spans="1:14" x14ac:dyDescent="0.2">
      <c r="A88" s="15" t="s">
        <v>27</v>
      </c>
      <c r="B88" s="15"/>
      <c r="C88" s="15"/>
      <c r="D88" s="15"/>
      <c r="E88" s="15"/>
      <c r="F88" s="15"/>
    </row>
    <row r="89" spans="1:14" x14ac:dyDescent="0.2">
      <c r="A89" s="15" t="s">
        <v>37</v>
      </c>
      <c r="B89" s="15"/>
      <c r="C89" s="15"/>
      <c r="D89" s="15"/>
      <c r="E89" s="15"/>
      <c r="F89" s="15"/>
    </row>
  </sheetData>
  <pageMargins left="0.51181102362204722" right="0.51181102362204722" top="0.35433070866141736" bottom="0.35433070866141736" header="0.31496062992125984" footer="0.31496062992125984"/>
  <pageSetup paperSize="9" scale="90" orientation="portrait" r:id="rId1"/>
  <ignoredErrors>
    <ignoredError sqref="G21:G2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BB4C1-0475-4096-9B8B-D9D0F09FA05B}">
  <dimension ref="A1:O41"/>
  <sheetViews>
    <sheetView workbookViewId="0"/>
  </sheetViews>
  <sheetFormatPr defaultRowHeight="12.75" x14ac:dyDescent="0.2"/>
  <cols>
    <col min="7" max="7" width="2.28515625" customWidth="1"/>
    <col min="13" max="13" width="7.140625" customWidth="1"/>
    <col min="14" max="14" width="3.5703125" customWidth="1"/>
    <col min="20" max="20" width="4.140625" customWidth="1"/>
    <col min="21" max="21" width="5.28515625" customWidth="1"/>
  </cols>
  <sheetData>
    <row r="1" spans="1:15" ht="15" customHeight="1" x14ac:dyDescent="0.2">
      <c r="A1" s="1" t="s">
        <v>21</v>
      </c>
    </row>
    <row r="2" spans="1:15" ht="28.5" customHeight="1" x14ac:dyDescent="0.2">
      <c r="A2" s="24" t="s">
        <v>33</v>
      </c>
      <c r="H2" s="24" t="s">
        <v>29</v>
      </c>
      <c r="O2" s="24" t="s">
        <v>30</v>
      </c>
    </row>
    <row r="3" spans="1:15" ht="2.25" customHeight="1" x14ac:dyDescent="0.2"/>
    <row r="22" spans="1:14" x14ac:dyDescent="0.2">
      <c r="A22" s="24" t="s">
        <v>34</v>
      </c>
      <c r="G22" s="24" t="s">
        <v>35</v>
      </c>
      <c r="N22" s="24" t="s">
        <v>36</v>
      </c>
    </row>
    <row r="23" spans="1:14" ht="2.25" customHeight="1" x14ac:dyDescent="0.2"/>
    <row r="24" spans="1:14" ht="5.25" customHeight="1" x14ac:dyDescent="0.2"/>
    <row r="25" spans="1:14" ht="8.25" customHeight="1" x14ac:dyDescent="0.2"/>
    <row r="41" spans="1:1" x14ac:dyDescent="0.2">
      <c r="A41" s="26"/>
    </row>
  </sheetData>
  <pageMargins left="0.11811023622047245" right="0.11811023622047245" top="0.35433070866141736" bottom="0.15748031496062992" header="0.31496062992125984" footer="0.31496062992125984"/>
  <pageSetup paperSize="9" scale="8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7A44E-8400-4CB5-B298-6070C5CD3CD7}">
  <dimension ref="A1:V43"/>
  <sheetViews>
    <sheetView showGridLines="0" workbookViewId="0">
      <selection activeCell="U27" sqref="U27"/>
    </sheetView>
  </sheetViews>
  <sheetFormatPr defaultColWidth="9.140625" defaultRowHeight="12" x14ac:dyDescent="0.2"/>
  <cols>
    <col min="1" max="1" width="11.7109375" style="1" customWidth="1"/>
    <col min="2" max="2" width="2.85546875" style="1" customWidth="1"/>
    <col min="3" max="5" width="8.5703125" style="1" customWidth="1"/>
    <col min="6" max="6" width="2.5703125" style="1" customWidth="1"/>
    <col min="7" max="9" width="8.140625" style="1" customWidth="1"/>
    <col min="10" max="10" width="4.5703125" style="1" customWidth="1"/>
    <col min="11" max="11" width="6.5703125" style="1" customWidth="1"/>
    <col min="12" max="13" width="5.85546875" style="1" customWidth="1"/>
    <col min="14" max="14" width="4.7109375" style="1" customWidth="1"/>
    <col min="15" max="15" width="9.140625" style="1"/>
    <col min="16" max="16" width="7.140625" style="1" customWidth="1"/>
    <col min="17" max="17" width="6.42578125" style="1" customWidth="1"/>
    <col min="18" max="18" width="5.7109375" style="1" customWidth="1"/>
    <col min="19" max="16384" width="9.140625" style="1"/>
  </cols>
  <sheetData>
    <row r="1" spans="1:22" x14ac:dyDescent="0.2">
      <c r="C1" s="1">
        <v>1960</v>
      </c>
      <c r="G1" s="1">
        <v>1990</v>
      </c>
      <c r="K1" s="1">
        <v>2023</v>
      </c>
      <c r="O1" s="1" t="s">
        <v>31</v>
      </c>
    </row>
    <row r="3" spans="1:22" x14ac:dyDescent="0.2">
      <c r="A3" s="11"/>
      <c r="B3" s="11"/>
      <c r="C3" s="9" t="s">
        <v>23</v>
      </c>
      <c r="D3" s="9" t="s">
        <v>24</v>
      </c>
      <c r="E3" s="9" t="s">
        <v>25</v>
      </c>
      <c r="G3" s="9" t="s">
        <v>23</v>
      </c>
      <c r="H3" s="9" t="s">
        <v>24</v>
      </c>
      <c r="I3" s="9" t="s">
        <v>25</v>
      </c>
      <c r="J3" s="11"/>
      <c r="K3" s="9" t="s">
        <v>23</v>
      </c>
      <c r="L3" s="9" t="s">
        <v>24</v>
      </c>
      <c r="M3" s="9" t="s">
        <v>25</v>
      </c>
      <c r="O3" s="9" t="s">
        <v>23</v>
      </c>
      <c r="P3" s="9" t="s">
        <v>24</v>
      </c>
      <c r="Q3" s="9" t="s">
        <v>25</v>
      </c>
    </row>
    <row r="4" spans="1:22" ht="12" customHeight="1" x14ac:dyDescent="0.2">
      <c r="A4" s="1" t="s">
        <v>1</v>
      </c>
      <c r="C4" s="13">
        <f>Procent!G26</f>
        <v>98.825065274151441</v>
      </c>
      <c r="D4" s="13">
        <f>Procent!G47</f>
        <v>1.1749347258485638</v>
      </c>
      <c r="E4" s="25" t="str">
        <f>Procent!G68</f>
        <v>-</v>
      </c>
      <c r="G4" s="13">
        <f>Procent!J26</f>
        <v>94.328922495274099</v>
      </c>
      <c r="H4" s="13">
        <f>Procent!J47</f>
        <v>5.103969754253308</v>
      </c>
      <c r="I4" s="25">
        <f>Procent!J68</f>
        <v>0.56710775047258988</v>
      </c>
      <c r="K4" s="13">
        <f>Procent!N26</f>
        <v>69.495412844036693</v>
      </c>
      <c r="L4" s="13">
        <f>Procent!N47</f>
        <v>19.954128440366972</v>
      </c>
      <c r="M4" s="25">
        <f>Procent!N68</f>
        <v>10.550458715596331</v>
      </c>
      <c r="O4" s="6">
        <f>Antal!N26-Antal!K26</f>
        <v>-173</v>
      </c>
      <c r="P4" s="6">
        <f>Antal!N47-Antal!K47</f>
        <v>52</v>
      </c>
      <c r="Q4" s="6">
        <f>Antal!N68-Antal!K68</f>
        <v>43</v>
      </c>
      <c r="R4" s="6">
        <f>SUM(O4:Q4)</f>
        <v>-78</v>
      </c>
      <c r="T4" s="13">
        <f>SUM(C4:E4)</f>
        <v>100</v>
      </c>
      <c r="U4" s="13">
        <f>SUM(G4:I4)</f>
        <v>100</v>
      </c>
      <c r="V4" s="13">
        <f>SUM(K4:M4)</f>
        <v>100</v>
      </c>
    </row>
    <row r="5" spans="1:22" ht="12" customHeight="1" x14ac:dyDescent="0.2">
      <c r="A5" s="1" t="s">
        <v>2</v>
      </c>
      <c r="C5" s="13">
        <f>Procent!G27</f>
        <v>98.3451536643026</v>
      </c>
      <c r="D5" s="13">
        <f>Procent!G48</f>
        <v>1.6548463356973995</v>
      </c>
      <c r="E5" s="25" t="str">
        <f>Procent!G69</f>
        <v>-</v>
      </c>
      <c r="G5" s="13">
        <f>Procent!J27</f>
        <v>95.684340320591872</v>
      </c>
      <c r="H5" s="13">
        <f>Procent!J48</f>
        <v>3.6991368680641186</v>
      </c>
      <c r="I5" s="25">
        <f>Procent!J69</f>
        <v>0.61652281134401976</v>
      </c>
      <c r="K5" s="13">
        <f>Procent!N27</f>
        <v>86.836518046709131</v>
      </c>
      <c r="L5" s="13">
        <f>Procent!N48</f>
        <v>4.7770700636942678</v>
      </c>
      <c r="M5" s="25">
        <f>Procent!N69</f>
        <v>8.3864118895966033</v>
      </c>
      <c r="O5" s="6">
        <f>Antal!N27-Antal!K27</f>
        <v>20</v>
      </c>
      <c r="P5" s="6">
        <f>Antal!N48-Antal!K48</f>
        <v>18</v>
      </c>
      <c r="Q5" s="6">
        <f>Antal!N69-Antal!K69</f>
        <v>74</v>
      </c>
      <c r="R5" s="6">
        <f t="shared" ref="R5:R19" si="0">SUM(O5:Q5)</f>
        <v>112</v>
      </c>
      <c r="T5" s="13">
        <f t="shared" ref="T5:T19" si="1">SUM(C5:E5)</f>
        <v>100</v>
      </c>
      <c r="U5" s="13">
        <f t="shared" ref="U5:U19" si="2">SUM(G5:I5)</f>
        <v>100.00000000000001</v>
      </c>
      <c r="V5" s="13">
        <f t="shared" ref="V5:V19" si="3">SUM(K5:M5)</f>
        <v>100</v>
      </c>
    </row>
    <row r="6" spans="1:22" ht="17.25" customHeight="1" x14ac:dyDescent="0.2">
      <c r="A6" s="1" t="s">
        <v>3</v>
      </c>
      <c r="C6" s="13">
        <f>Procent!G28</f>
        <v>98.167684619655745</v>
      </c>
      <c r="D6" s="13">
        <f>Procent!G49</f>
        <v>1.8323153803442533</v>
      </c>
      <c r="E6" s="25" t="str">
        <f>Procent!G70</f>
        <v>-</v>
      </c>
      <c r="G6" s="13">
        <f>Procent!J28</f>
        <v>96.010879419764279</v>
      </c>
      <c r="H6" s="13">
        <f>Procent!J49</f>
        <v>3.4904805077062555</v>
      </c>
      <c r="I6" s="25">
        <f>Procent!J70</f>
        <v>0.49864007252946507</v>
      </c>
      <c r="K6" s="13">
        <f>Procent!N28</f>
        <v>90.076628352490417</v>
      </c>
      <c r="L6" s="13">
        <f>Procent!N49</f>
        <v>2.4521072796934869</v>
      </c>
      <c r="M6" s="25">
        <f>Procent!N70</f>
        <v>7.4712643678160928</v>
      </c>
      <c r="O6" s="6">
        <f>Antal!N28-Antal!K28</f>
        <v>144</v>
      </c>
      <c r="P6" s="6">
        <f>Antal!N49-Antal!K49</f>
        <v>-12</v>
      </c>
      <c r="Q6" s="6">
        <f>Antal!N70-Antal!K70</f>
        <v>179</v>
      </c>
      <c r="R6" s="6">
        <f t="shared" si="0"/>
        <v>311</v>
      </c>
      <c r="T6" s="13">
        <f t="shared" si="1"/>
        <v>100</v>
      </c>
      <c r="U6" s="13">
        <f t="shared" si="2"/>
        <v>100</v>
      </c>
      <c r="V6" s="13">
        <f t="shared" si="3"/>
        <v>100</v>
      </c>
    </row>
    <row r="7" spans="1:22" ht="12" customHeight="1" x14ac:dyDescent="0.2">
      <c r="A7" s="1" t="s">
        <v>4</v>
      </c>
      <c r="C7" s="13">
        <f>Procent!G29</f>
        <v>97.455968688845402</v>
      </c>
      <c r="D7" s="13">
        <f>Procent!G50</f>
        <v>2.5440313111545985</v>
      </c>
      <c r="E7" s="25" t="str">
        <f>Procent!G71</f>
        <v>-</v>
      </c>
      <c r="G7" s="13">
        <f>Procent!J29</f>
        <v>95.544554455445535</v>
      </c>
      <c r="H7" s="13">
        <f>Procent!J50</f>
        <v>3.4653465346534658</v>
      </c>
      <c r="I7" s="25">
        <f>Procent!J71</f>
        <v>0.99009900990099009</v>
      </c>
      <c r="K7" s="13">
        <f>Procent!N29</f>
        <v>82.318271119842834</v>
      </c>
      <c r="L7" s="13">
        <f>Procent!N50</f>
        <v>3.1434184675834969</v>
      </c>
      <c r="M7" s="25">
        <f>Procent!N71</f>
        <v>14.538310412573674</v>
      </c>
      <c r="O7" s="6">
        <f>Antal!N29-Antal!K29</f>
        <v>-149</v>
      </c>
      <c r="P7" s="6">
        <f>Antal!N50-Antal!K50</f>
        <v>-6</v>
      </c>
      <c r="Q7" s="6">
        <f>Antal!N71-Antal!K71</f>
        <v>69</v>
      </c>
      <c r="R7" s="6">
        <f t="shared" si="0"/>
        <v>-86</v>
      </c>
      <c r="T7" s="13">
        <f t="shared" si="1"/>
        <v>100</v>
      </c>
      <c r="U7" s="13">
        <f t="shared" si="2"/>
        <v>99.999999999999986</v>
      </c>
      <c r="V7" s="13">
        <f t="shared" si="3"/>
        <v>100.00000000000001</v>
      </c>
    </row>
    <row r="8" spans="1:22" ht="12" customHeight="1" x14ac:dyDescent="0.2">
      <c r="A8" s="1" t="s">
        <v>5</v>
      </c>
      <c r="C8" s="13">
        <f>Procent!G30</f>
        <v>98.316498316498311</v>
      </c>
      <c r="D8" s="13">
        <f>Procent!G51</f>
        <v>1.6835016835016834</v>
      </c>
      <c r="E8" s="25" t="str">
        <f>Procent!G72</f>
        <v>-</v>
      </c>
      <c r="G8" s="13">
        <f>Procent!J30</f>
        <v>94.560669456066947</v>
      </c>
      <c r="H8" s="13">
        <f>Procent!J51</f>
        <v>5.02092050209205</v>
      </c>
      <c r="I8" s="25">
        <f>Procent!J72</f>
        <v>0.41841004184100417</v>
      </c>
      <c r="K8" s="13">
        <f>Procent!N30</f>
        <v>83.497053045186647</v>
      </c>
      <c r="L8" s="13">
        <f>Procent!N51</f>
        <v>4.5186640471512778</v>
      </c>
      <c r="M8" s="25">
        <f>Procent!N72</f>
        <v>11.984282907662083</v>
      </c>
      <c r="O8" s="6">
        <f>Antal!N30-Antal!K30</f>
        <v>-13</v>
      </c>
      <c r="P8" s="6">
        <f>Antal!N51-Antal!K51</f>
        <v>-10</v>
      </c>
      <c r="Q8" s="6">
        <f>Antal!N72-Antal!K72</f>
        <v>54</v>
      </c>
      <c r="R8" s="6">
        <f t="shared" si="0"/>
        <v>31</v>
      </c>
      <c r="T8" s="13">
        <f t="shared" si="1"/>
        <v>100</v>
      </c>
      <c r="U8" s="13">
        <f t="shared" si="2"/>
        <v>100</v>
      </c>
      <c r="V8" s="13">
        <f t="shared" si="3"/>
        <v>100</v>
      </c>
    </row>
    <row r="9" spans="1:22" ht="12" customHeight="1" x14ac:dyDescent="0.2">
      <c r="A9" s="1" t="s">
        <v>6</v>
      </c>
      <c r="C9" s="13">
        <f>Procent!G31</f>
        <v>98.003327787021632</v>
      </c>
      <c r="D9" s="13">
        <f>Procent!G52</f>
        <v>1.9966722129783694</v>
      </c>
      <c r="E9" s="25" t="str">
        <f>Procent!G73</f>
        <v>-</v>
      </c>
      <c r="G9" s="13">
        <f>Procent!J31</f>
        <v>96.512570965125704</v>
      </c>
      <c r="H9" s="13">
        <f>Procent!J52</f>
        <v>3.3252230332522301</v>
      </c>
      <c r="I9" s="25">
        <f>Procent!J73</f>
        <v>0.16220600162206003</v>
      </c>
      <c r="K9" s="13">
        <f>Procent!N31</f>
        <v>89.854191980558923</v>
      </c>
      <c r="L9" s="13">
        <f>Procent!N52</f>
        <v>3.2806804374240586</v>
      </c>
      <c r="M9" s="25">
        <f>Procent!N73</f>
        <v>6.8651275820170108</v>
      </c>
      <c r="O9" s="6">
        <f>Antal!N31-Antal!K31</f>
        <v>171</v>
      </c>
      <c r="P9" s="6">
        <f>Antal!N52-Antal!K52</f>
        <v>15</v>
      </c>
      <c r="Q9" s="6">
        <f>Antal!N73-Antal!K73</f>
        <v>109</v>
      </c>
      <c r="R9" s="6">
        <f t="shared" si="0"/>
        <v>295</v>
      </c>
      <c r="T9" s="13">
        <f t="shared" si="1"/>
        <v>100</v>
      </c>
      <c r="U9" s="13">
        <f t="shared" si="2"/>
        <v>99.999999999999986</v>
      </c>
      <c r="V9" s="13">
        <f t="shared" si="3"/>
        <v>99.999999999999986</v>
      </c>
    </row>
    <row r="10" spans="1:22" ht="12" customHeight="1" x14ac:dyDescent="0.2">
      <c r="A10" s="1" t="s">
        <v>7</v>
      </c>
      <c r="C10" s="13">
        <f>Procent!G32</f>
        <v>96.914516944865952</v>
      </c>
      <c r="D10" s="13">
        <f>Procent!G53</f>
        <v>3.0854830551340413</v>
      </c>
      <c r="E10" s="25" t="str">
        <f>Procent!G74</f>
        <v>-</v>
      </c>
      <c r="G10" s="13">
        <f>Procent!J32</f>
        <v>94.611570247933884</v>
      </c>
      <c r="H10" s="13">
        <f>Procent!J53</f>
        <v>4.7272727272727275</v>
      </c>
      <c r="I10" s="25">
        <f>Procent!J74</f>
        <v>0.66115702479338845</v>
      </c>
      <c r="K10" s="13">
        <f>Procent!N32</f>
        <v>87.484641039143412</v>
      </c>
      <c r="L10" s="13">
        <f>Procent!N53</f>
        <v>4.5638055116728102</v>
      </c>
      <c r="M10" s="25">
        <f>Procent!N74</f>
        <v>7.9515534491837805</v>
      </c>
      <c r="O10" s="6">
        <f>Antal!N32-Antal!K32</f>
        <v>1834</v>
      </c>
      <c r="P10" s="6">
        <f>Antal!N53-Antal!K53</f>
        <v>111</v>
      </c>
      <c r="Q10" s="6">
        <f>Antal!N74-Antal!K74</f>
        <v>424</v>
      </c>
      <c r="R10" s="6">
        <f t="shared" si="0"/>
        <v>2369</v>
      </c>
      <c r="T10" s="13">
        <f t="shared" si="1"/>
        <v>100</v>
      </c>
      <c r="U10" s="13">
        <f t="shared" si="2"/>
        <v>100</v>
      </c>
      <c r="V10" s="13">
        <f t="shared" si="3"/>
        <v>100</v>
      </c>
    </row>
    <row r="11" spans="1:22" ht="12" customHeight="1" x14ac:dyDescent="0.2">
      <c r="A11" s="1" t="s">
        <v>8</v>
      </c>
      <c r="C11" s="13">
        <f>Procent!G33</f>
        <v>99.52</v>
      </c>
      <c r="D11" s="13">
        <f>Procent!G54</f>
        <v>0.48</v>
      </c>
      <c r="E11" s="25" t="str">
        <f>Procent!G75</f>
        <v>-</v>
      </c>
      <c r="G11" s="13">
        <f>Procent!J33</f>
        <v>95.053763440860223</v>
      </c>
      <c r="H11" s="13">
        <f>Procent!J54</f>
        <v>3.225806451612903</v>
      </c>
      <c r="I11" s="25">
        <f>Procent!J75</f>
        <v>1.7204301075268817</v>
      </c>
      <c r="K11" s="13">
        <f>Procent!N33</f>
        <v>84.827586206896555</v>
      </c>
      <c r="L11" s="13">
        <f>Procent!N54</f>
        <v>7.2413793103448283</v>
      </c>
      <c r="M11" s="25">
        <f>Procent!N75</f>
        <v>7.931034482758621</v>
      </c>
      <c r="O11" s="6">
        <f>Antal!N33-Antal!K33</f>
        <v>-135</v>
      </c>
      <c r="P11" s="6">
        <f>Antal!N54-Antal!K54</f>
        <v>3</v>
      </c>
      <c r="Q11" s="6">
        <f>Antal!N75-Antal!K75</f>
        <v>17</v>
      </c>
      <c r="R11" s="6">
        <f t="shared" si="0"/>
        <v>-115</v>
      </c>
      <c r="T11" s="13">
        <f t="shared" si="1"/>
        <v>100</v>
      </c>
      <c r="U11" s="13">
        <f t="shared" si="2"/>
        <v>100</v>
      </c>
      <c r="V11" s="13">
        <f t="shared" si="3"/>
        <v>100</v>
      </c>
    </row>
    <row r="12" spans="1:22" ht="17.25" customHeight="1" x14ac:dyDescent="0.2">
      <c r="A12" s="1" t="s">
        <v>9</v>
      </c>
      <c r="C12" s="13">
        <f>Procent!G34</f>
        <v>99.286987522281649</v>
      </c>
      <c r="D12" s="13">
        <f>Procent!G55</f>
        <v>0.71301247771836007</v>
      </c>
      <c r="E12" s="25" t="str">
        <f>Procent!G76</f>
        <v>-</v>
      </c>
      <c r="G12" s="13">
        <f>Procent!J34</f>
        <v>96.959459459459467</v>
      </c>
      <c r="H12" s="13">
        <f>Procent!J55</f>
        <v>3.0405405405405408</v>
      </c>
      <c r="I12" s="25" t="str">
        <f>Procent!J76</f>
        <v>-</v>
      </c>
      <c r="K12" s="13">
        <f>Procent!N34</f>
        <v>87.1111111111111</v>
      </c>
      <c r="L12" s="13">
        <f>Procent!N55</f>
        <v>9.3333333333333339</v>
      </c>
      <c r="M12" s="25">
        <f>Procent!N76</f>
        <v>3.5555555555555554</v>
      </c>
      <c r="O12" s="6">
        <f>Antal!N34-Antal!K34</f>
        <v>-86</v>
      </c>
      <c r="P12" s="6">
        <f>Antal!N55-Antal!K55</f>
        <v>7</v>
      </c>
      <c r="Q12" s="6">
        <f>SUM(Antal!N76)-SUM(Antal!K76)</f>
        <v>8</v>
      </c>
      <c r="R12" s="6">
        <f t="shared" si="0"/>
        <v>-71</v>
      </c>
      <c r="T12" s="13">
        <f t="shared" si="1"/>
        <v>100.00000000000001</v>
      </c>
      <c r="U12" s="13">
        <f t="shared" si="2"/>
        <v>100.00000000000001</v>
      </c>
      <c r="V12" s="13">
        <f t="shared" si="3"/>
        <v>99.999999999999986</v>
      </c>
    </row>
    <row r="13" spans="1:22" ht="12" customHeight="1" x14ac:dyDescent="0.2">
      <c r="A13" s="1" t="s">
        <v>10</v>
      </c>
      <c r="C13" s="13">
        <f>Procent!G35</f>
        <v>97.626752966558797</v>
      </c>
      <c r="D13" s="13">
        <f>Procent!G56</f>
        <v>2.3732470334412081</v>
      </c>
      <c r="E13" s="25" t="str">
        <f>Procent!G77</f>
        <v>-</v>
      </c>
      <c r="G13" s="13">
        <f>Procent!J35</f>
        <v>95.193065405831362</v>
      </c>
      <c r="H13" s="13">
        <f>Procent!J56</f>
        <v>3.7037037037037033</v>
      </c>
      <c r="I13" s="25">
        <f>Procent!J77</f>
        <v>1.1032308904649331</v>
      </c>
      <c r="K13" s="13">
        <f>Procent!N35</f>
        <v>91.255289139633291</v>
      </c>
      <c r="L13" s="13">
        <f>Procent!N56</f>
        <v>3.3850493653032441</v>
      </c>
      <c r="M13" s="25">
        <f>Procent!N77</f>
        <v>5.3596614950634693</v>
      </c>
      <c r="O13" s="6">
        <f>Antal!N35-Antal!K35</f>
        <v>433</v>
      </c>
      <c r="P13" s="6">
        <f>Antal!N56-Antal!K56</f>
        <v>13</v>
      </c>
      <c r="Q13" s="6">
        <f>Antal!N77-Antal!K77</f>
        <v>96</v>
      </c>
      <c r="R13" s="6">
        <f t="shared" si="0"/>
        <v>542</v>
      </c>
      <c r="T13" s="13">
        <f t="shared" si="1"/>
        <v>100</v>
      </c>
      <c r="U13" s="13">
        <f t="shared" si="2"/>
        <v>100</v>
      </c>
      <c r="V13" s="13">
        <f t="shared" si="3"/>
        <v>100</v>
      </c>
    </row>
    <row r="14" spans="1:22" ht="12" customHeight="1" x14ac:dyDescent="0.2">
      <c r="A14" s="1" t="s">
        <v>11</v>
      </c>
      <c r="C14" s="13">
        <f>Procent!G36</f>
        <v>99.164345403899716</v>
      </c>
      <c r="D14" s="13">
        <f>Procent!G57</f>
        <v>0.83565459610027859</v>
      </c>
      <c r="E14" s="25" t="str">
        <f>Procent!G78</f>
        <v>-</v>
      </c>
      <c r="G14" s="13">
        <f>Procent!J36</f>
        <v>95.652173913043484</v>
      </c>
      <c r="H14" s="13">
        <f>Procent!J57</f>
        <v>3.4161490683229814</v>
      </c>
      <c r="I14" s="25">
        <f>Procent!J78</f>
        <v>0.93167701863354035</v>
      </c>
      <c r="K14" s="13">
        <f>Procent!N36</f>
        <v>84.699453551912569</v>
      </c>
      <c r="L14" s="13">
        <f>Procent!N57</f>
        <v>6.8306010928961758</v>
      </c>
      <c r="M14" s="25">
        <f>Procent!N78</f>
        <v>8.4699453551912569</v>
      </c>
      <c r="O14" s="6">
        <f>Antal!N36-Antal!K36</f>
        <v>-45</v>
      </c>
      <c r="P14" s="6">
        <f>Antal!N57-Antal!K57</f>
        <v>7</v>
      </c>
      <c r="Q14" s="6">
        <f>Antal!N78-Antal!K78</f>
        <v>27</v>
      </c>
      <c r="R14" s="6">
        <f t="shared" si="0"/>
        <v>-11</v>
      </c>
      <c r="T14" s="13">
        <f t="shared" si="1"/>
        <v>100</v>
      </c>
      <c r="U14" s="13">
        <f t="shared" si="2"/>
        <v>100</v>
      </c>
      <c r="V14" s="13">
        <f t="shared" si="3"/>
        <v>100</v>
      </c>
    </row>
    <row r="15" spans="1:22" ht="12" customHeight="1" x14ac:dyDescent="0.2">
      <c r="A15" s="1" t="s">
        <v>12</v>
      </c>
      <c r="C15" s="13">
        <f>Procent!G37</f>
        <v>96.799516908212553</v>
      </c>
      <c r="D15" s="13">
        <f>Procent!G58</f>
        <v>3.2004830917874401</v>
      </c>
      <c r="E15" s="25" t="str">
        <f>Procent!G79</f>
        <v>-</v>
      </c>
      <c r="G15" s="13">
        <f>Procent!J37</f>
        <v>96.328029375764984</v>
      </c>
      <c r="H15" s="13">
        <f>Procent!J58</f>
        <v>3.4271725826193387</v>
      </c>
      <c r="I15" s="25">
        <f>Procent!J79</f>
        <v>0.24479804161566704</v>
      </c>
      <c r="K15" s="13">
        <f>Procent!N37</f>
        <v>90.508096035734226</v>
      </c>
      <c r="L15" s="13">
        <f>Procent!N58</f>
        <v>3.9084310441094359</v>
      </c>
      <c r="M15" s="25">
        <f>Procent!N79</f>
        <v>5.5834729201563373</v>
      </c>
      <c r="O15" s="6">
        <f>Antal!N37-Antal!K37</f>
        <v>7</v>
      </c>
      <c r="P15" s="6">
        <f>Antal!N58-Antal!K58</f>
        <v>18</v>
      </c>
      <c r="Q15" s="6">
        <f>Antal!N79-Antal!K79</f>
        <v>87</v>
      </c>
      <c r="R15" s="6">
        <f t="shared" si="0"/>
        <v>112</v>
      </c>
      <c r="T15" s="13">
        <f t="shared" si="1"/>
        <v>100</v>
      </c>
      <c r="U15" s="13">
        <f t="shared" si="2"/>
        <v>99.999999999999986</v>
      </c>
      <c r="V15" s="13">
        <f t="shared" si="3"/>
        <v>100</v>
      </c>
    </row>
    <row r="16" spans="1:22" ht="12" customHeight="1" x14ac:dyDescent="0.2">
      <c r="A16" s="1" t="s">
        <v>13</v>
      </c>
      <c r="C16" s="13">
        <f>Procent!G38</f>
        <v>95.752895752895753</v>
      </c>
      <c r="D16" s="13">
        <f>Procent!G59</f>
        <v>4.2471042471042466</v>
      </c>
      <c r="E16" s="25" t="str">
        <f>Procent!G80</f>
        <v>-</v>
      </c>
      <c r="G16" s="13">
        <f>Procent!J38</f>
        <v>94.73684210526315</v>
      </c>
      <c r="H16" s="13">
        <f>Procent!J59</f>
        <v>5.2631578947368416</v>
      </c>
      <c r="I16" s="25" t="str">
        <f>Procent!J80</f>
        <v>-</v>
      </c>
      <c r="K16" s="13">
        <f>Procent!N38</f>
        <v>93.043478260869563</v>
      </c>
      <c r="L16" s="13">
        <f>Procent!N59</f>
        <v>5.2173913043478262</v>
      </c>
      <c r="M16" s="25">
        <f>Procent!N80</f>
        <v>1.7391304347826086</v>
      </c>
      <c r="O16" s="6">
        <f>Antal!N38-Antal!K38</f>
        <v>-11</v>
      </c>
      <c r="P16" s="6">
        <f>Antal!N59-Antal!K59</f>
        <v>0</v>
      </c>
      <c r="Q16" s="6">
        <f>Antal!N80-Antal!K80</f>
        <v>-3</v>
      </c>
      <c r="R16" s="6">
        <f t="shared" si="0"/>
        <v>-14</v>
      </c>
      <c r="T16" s="13">
        <f t="shared" si="1"/>
        <v>100</v>
      </c>
      <c r="U16" s="13">
        <f t="shared" si="2"/>
        <v>99.999999999999986</v>
      </c>
      <c r="V16" s="13">
        <f t="shared" si="3"/>
        <v>100</v>
      </c>
    </row>
    <row r="17" spans="1:22" ht="17.25" customHeight="1" x14ac:dyDescent="0.2">
      <c r="A17" s="1" t="s">
        <v>14</v>
      </c>
      <c r="C17" s="13">
        <f>Procent!G39</f>
        <v>95.308427454387484</v>
      </c>
      <c r="D17" s="13">
        <f>Procent!G60</f>
        <v>4.6915725456125106</v>
      </c>
      <c r="E17" s="25" t="str">
        <f>Procent!G81</f>
        <v>-</v>
      </c>
      <c r="G17" s="13">
        <f>Procent!J39</f>
        <v>96.202531645569621</v>
      </c>
      <c r="H17" s="13">
        <f>Procent!J60</f>
        <v>3.1645569620253164</v>
      </c>
      <c r="I17" s="25">
        <f>Procent!J81</f>
        <v>0.63291139240506333</v>
      </c>
      <c r="K17" s="13">
        <f>Procent!N39</f>
        <v>88.040201005025125</v>
      </c>
      <c r="L17" s="13">
        <f>Procent!N60</f>
        <v>4.4221105527638196</v>
      </c>
      <c r="M17" s="25">
        <f>Procent!N81</f>
        <v>7.5376884422110546</v>
      </c>
      <c r="O17" s="6">
        <f>Antal!N39-Antal!K39</f>
        <v>-84</v>
      </c>
      <c r="P17" s="6">
        <f>Antal!N60-Antal!K60</f>
        <v>6</v>
      </c>
      <c r="Q17" s="6">
        <f>Antal!N81-Antal!K81</f>
        <v>60</v>
      </c>
      <c r="R17" s="6">
        <f t="shared" si="0"/>
        <v>-18</v>
      </c>
      <c r="T17" s="13">
        <f t="shared" si="1"/>
        <v>100</v>
      </c>
      <c r="U17" s="13">
        <f t="shared" si="2"/>
        <v>100</v>
      </c>
      <c r="V17" s="13">
        <f t="shared" si="3"/>
        <v>100</v>
      </c>
    </row>
    <row r="18" spans="1:22" ht="12" customHeight="1" x14ac:dyDescent="0.2">
      <c r="A18" s="1" t="s">
        <v>15</v>
      </c>
      <c r="C18" s="13">
        <f>Procent!G40</f>
        <v>98.181818181818187</v>
      </c>
      <c r="D18" s="13">
        <f>Procent!G61</f>
        <v>1.8181818181818181</v>
      </c>
      <c r="E18" s="25" t="str">
        <f>Procent!G82</f>
        <v>-</v>
      </c>
      <c r="G18" s="13">
        <f>Procent!J40</f>
        <v>96.373056994818654</v>
      </c>
      <c r="H18" s="13">
        <f>Procent!J61</f>
        <v>2.3316062176165802</v>
      </c>
      <c r="I18" s="25">
        <f>Procent!J82</f>
        <v>1.2953367875647668</v>
      </c>
      <c r="K18" s="13">
        <f>Procent!N40</f>
        <v>83.439490445859875</v>
      </c>
      <c r="L18" s="13">
        <f>Procent!N61</f>
        <v>4.0339702760084926</v>
      </c>
      <c r="M18" s="25">
        <f>Procent!N82</f>
        <v>12.526539278131635</v>
      </c>
      <c r="O18" s="6">
        <f>Antal!N40-Antal!K40</f>
        <v>2</v>
      </c>
      <c r="P18" s="6">
        <f>Antal!N61-Antal!K61</f>
        <v>4</v>
      </c>
      <c r="Q18" s="6">
        <f>Antal!N82-Antal!K82</f>
        <v>56</v>
      </c>
      <c r="R18" s="6">
        <f t="shared" si="0"/>
        <v>62</v>
      </c>
      <c r="T18" s="13">
        <f t="shared" si="1"/>
        <v>100</v>
      </c>
      <c r="U18" s="13">
        <f t="shared" si="2"/>
        <v>100</v>
      </c>
      <c r="V18" s="13">
        <f t="shared" si="3"/>
        <v>100</v>
      </c>
    </row>
    <row r="19" spans="1:22" ht="12" customHeight="1" x14ac:dyDescent="0.2">
      <c r="A19" s="1" t="s">
        <v>16</v>
      </c>
      <c r="C19" s="13">
        <f>Procent!G41</f>
        <v>94.210919970082273</v>
      </c>
      <c r="D19" s="13">
        <f>Procent!G62</f>
        <v>5.6544502617801049</v>
      </c>
      <c r="E19" s="25">
        <f>Procent!G83</f>
        <v>0.13462976813762154</v>
      </c>
      <c r="G19" s="13">
        <f>Procent!J41</f>
        <v>92.935788755724445</v>
      </c>
      <c r="H19" s="13">
        <f>Procent!J62</f>
        <v>5.6611127350677197</v>
      </c>
      <c r="I19" s="25">
        <f>Procent!J83</f>
        <v>1.4030985092078339</v>
      </c>
      <c r="K19" s="13">
        <f>Procent!N41</f>
        <v>81.501862512698949</v>
      </c>
      <c r="L19" s="13">
        <f>Procent!N62</f>
        <v>4.8425330172705721</v>
      </c>
      <c r="M19" s="25">
        <f>Procent!N83</f>
        <v>13.655604470030477</v>
      </c>
      <c r="O19" s="6">
        <f>Antal!N41-Antal!K41</f>
        <v>12</v>
      </c>
      <c r="P19" s="6">
        <f>Antal!N62-Antal!K62</f>
        <v>-65</v>
      </c>
      <c r="Q19" s="6">
        <f>Antal!N83-Antal!K83</f>
        <v>1377</v>
      </c>
      <c r="R19" s="6">
        <f t="shared" si="0"/>
        <v>1324</v>
      </c>
      <c r="T19" s="13">
        <f t="shared" si="1"/>
        <v>100</v>
      </c>
      <c r="U19" s="13">
        <f t="shared" si="2"/>
        <v>100</v>
      </c>
      <c r="V19" s="13">
        <f t="shared" si="3"/>
        <v>100</v>
      </c>
    </row>
    <row r="20" spans="1:22" ht="15" customHeight="1" x14ac:dyDescent="0.2"/>
    <row r="21" spans="1:22" ht="17.25" customHeight="1" x14ac:dyDescent="0.2">
      <c r="O21" s="6">
        <f>SUM(O4:O20)</f>
        <v>1927</v>
      </c>
      <c r="P21" s="6">
        <f t="shared" ref="P21:R21" si="4">SUM(P4:P20)</f>
        <v>161</v>
      </c>
      <c r="Q21" s="6">
        <f t="shared" si="4"/>
        <v>2677</v>
      </c>
      <c r="R21" s="6">
        <f t="shared" si="4"/>
        <v>4765</v>
      </c>
    </row>
    <row r="22" spans="1:22" ht="12" customHeight="1" x14ac:dyDescent="0.2">
      <c r="O22" s="13"/>
      <c r="P22" s="13"/>
      <c r="Q22" s="13"/>
    </row>
    <row r="23" spans="1:22" ht="12" customHeight="1" x14ac:dyDescent="0.2">
      <c r="O23" s="13"/>
      <c r="P23" s="13"/>
      <c r="Q23" s="13"/>
    </row>
    <row r="24" spans="1:22" ht="12" customHeight="1" x14ac:dyDescent="0.2">
      <c r="O24" s="13"/>
      <c r="P24" s="13"/>
      <c r="Q24" s="13"/>
    </row>
    <row r="25" spans="1:22" ht="12" customHeight="1" x14ac:dyDescent="0.2">
      <c r="O25" s="13"/>
      <c r="P25" s="13"/>
      <c r="Q25" s="13"/>
    </row>
    <row r="26" spans="1:22" ht="12" customHeight="1" x14ac:dyDescent="0.2">
      <c r="O26" s="13"/>
      <c r="P26" s="13"/>
      <c r="Q26" s="13"/>
    </row>
    <row r="27" spans="1:22" ht="17.25" customHeight="1" x14ac:dyDescent="0.2">
      <c r="O27" s="13"/>
      <c r="P27" s="13"/>
      <c r="Q27" s="13"/>
    </row>
    <row r="28" spans="1:22" ht="12" customHeight="1" x14ac:dyDescent="0.2">
      <c r="O28" s="13"/>
      <c r="P28" s="13"/>
      <c r="Q28" s="13"/>
    </row>
    <row r="29" spans="1:22" ht="12" customHeight="1" x14ac:dyDescent="0.2">
      <c r="O29" s="13"/>
      <c r="P29" s="13"/>
      <c r="Q29" s="13"/>
    </row>
    <row r="30" spans="1:22" ht="12" customHeight="1" x14ac:dyDescent="0.2">
      <c r="O30" s="13"/>
      <c r="P30" s="13"/>
      <c r="Q30" s="13"/>
    </row>
    <row r="31" spans="1:22" ht="12" customHeight="1" x14ac:dyDescent="0.2">
      <c r="O31" s="13"/>
      <c r="P31" s="13"/>
      <c r="Q31" s="13"/>
    </row>
    <row r="32" spans="1:22" ht="17.25" customHeight="1" x14ac:dyDescent="0.2">
      <c r="O32" s="13"/>
      <c r="P32" s="13"/>
      <c r="Q32" s="13"/>
    </row>
    <row r="33" spans="15:17" ht="12" customHeight="1" x14ac:dyDescent="0.2">
      <c r="O33" s="13"/>
      <c r="P33" s="13"/>
      <c r="Q33" s="13"/>
    </row>
    <row r="34" spans="15:17" ht="12" customHeight="1" x14ac:dyDescent="0.2">
      <c r="O34" s="13"/>
      <c r="P34" s="13"/>
      <c r="Q34" s="13"/>
    </row>
    <row r="35" spans="15:17" ht="12" customHeight="1" x14ac:dyDescent="0.2">
      <c r="O35" s="13"/>
      <c r="P35" s="13"/>
      <c r="Q35" s="13"/>
    </row>
    <row r="36" spans="15:17" ht="12" customHeight="1" x14ac:dyDescent="0.2">
      <c r="O36" s="13"/>
      <c r="P36" s="13"/>
      <c r="Q36" s="13"/>
    </row>
    <row r="37" spans="15:17" ht="17.25" customHeight="1" x14ac:dyDescent="0.2">
      <c r="O37" s="13"/>
      <c r="P37" s="13"/>
      <c r="Q37" s="13"/>
    </row>
    <row r="38" spans="15:17" ht="17.25" customHeight="1" x14ac:dyDescent="0.2"/>
    <row r="39" spans="15:17" ht="12" customHeight="1" x14ac:dyDescent="0.2"/>
    <row r="40" spans="15:17" ht="12" customHeight="1" x14ac:dyDescent="0.2"/>
    <row r="41" spans="15:17" ht="17.25" customHeight="1" x14ac:dyDescent="0.2"/>
    <row r="42" spans="15:17" ht="12" customHeight="1" x14ac:dyDescent="0.2"/>
    <row r="43" spans="15:17" ht="12" customHeight="1" x14ac:dyDescent="0.2"/>
  </sheetData>
  <pageMargins left="0.51181102362204722" right="0.51181102362204722" top="0.74803149606299213" bottom="0.74803149606299213" header="0.31496062992125984" footer="0.31496062992125984"/>
  <pageSetup paperSize="9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Antal</vt:lpstr>
      <vt:lpstr>Procent</vt:lpstr>
      <vt:lpstr>Diagram</vt:lpstr>
      <vt:lpstr>Diaunderlag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2025-03-04T08:03:10Z</cp:lastPrinted>
  <dcterms:created xsi:type="dcterms:W3CDTF">2006-06-02T07:23:12Z</dcterms:created>
  <dcterms:modified xsi:type="dcterms:W3CDTF">2025-03-04T08:03:27Z</dcterms:modified>
</cp:coreProperties>
</file>