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Befolkning\"/>
    </mc:Choice>
  </mc:AlternateContent>
  <xr:revisionPtr revIDLastSave="0" documentId="13_ncr:1_{0EAFD304-0D3C-4305-A813-134CA3ED0D93}" xr6:coauthVersionLast="47" xr6:coauthVersionMax="47" xr10:uidLastSave="{00000000-0000-0000-0000-000000000000}"/>
  <bookViews>
    <workbookView xWindow="-28920" yWindow="-1920" windowWidth="29040" windowHeight="17520" activeTab="1" xr2:uid="{00000000-000D-0000-FFFF-FFFF00000000}"/>
  </bookViews>
  <sheets>
    <sheet name="Hela Åland" sheetId="1" r:id="rId1"/>
    <sheet name="Kommune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3" i="2" l="1"/>
  <c r="F23" i="2" l="1"/>
  <c r="F22" i="2"/>
  <c r="F21" i="2" l="1"/>
  <c r="C22" i="2"/>
  <c r="E22" i="2"/>
  <c r="I22" i="2"/>
  <c r="I21" i="2" s="1"/>
  <c r="I24" i="2" s="1"/>
  <c r="C23" i="2"/>
  <c r="E23" i="2"/>
  <c r="I23" i="2"/>
  <c r="B22" i="2"/>
  <c r="G22" i="2" l="1"/>
  <c r="G23" i="2"/>
  <c r="D22" i="2"/>
  <c r="F24" i="2"/>
  <c r="E21" i="2"/>
  <c r="E24" i="2" s="1"/>
  <c r="D23" i="2"/>
  <c r="C21" i="2"/>
  <c r="C24" i="2" s="1"/>
  <c r="B21" i="2"/>
  <c r="B24" i="2" s="1"/>
  <c r="G21" i="2" l="1"/>
  <c r="G24" i="2" s="1"/>
  <c r="D21" i="2"/>
  <c r="D24" i="2" s="1"/>
</calcChain>
</file>

<file path=xl/sharedStrings.xml><?xml version="1.0" encoding="utf-8"?>
<sst xmlns="http://schemas.openxmlformats.org/spreadsheetml/2006/main" count="79" uniqueCount="49">
  <si>
    <t>Ålands statistik- och utredningsbyrå</t>
  </si>
  <si>
    <t>kvartalet</t>
  </si>
  <si>
    <t xml:space="preserve">Födda </t>
  </si>
  <si>
    <t xml:space="preserve">Döda </t>
  </si>
  <si>
    <t>Födelsenetto</t>
  </si>
  <si>
    <t>Flyttningsnetto</t>
  </si>
  <si>
    <t>Finland</t>
  </si>
  <si>
    <t>Sverige o. övr. Norden</t>
  </si>
  <si>
    <t>Övr. länder</t>
  </si>
  <si>
    <t xml:space="preserve">1:a </t>
  </si>
  <si>
    <t>Kommun</t>
  </si>
  <si>
    <t>Födelse-</t>
  </si>
  <si>
    <t>Flyttnings-</t>
  </si>
  <si>
    <t>Total</t>
  </si>
  <si>
    <t>Invånare</t>
  </si>
  <si>
    <t>Födda</t>
  </si>
  <si>
    <t>netto</t>
  </si>
  <si>
    <t>förändring</t>
  </si>
  <si>
    <t>Brändö</t>
  </si>
  <si>
    <t>Eckerö</t>
  </si>
  <si>
    <t>Finström</t>
  </si>
  <si>
    <t>Föglö</t>
  </si>
  <si>
    <t>Geta</t>
  </si>
  <si>
    <t>Hammarland</t>
  </si>
  <si>
    <t>Jomala</t>
  </si>
  <si>
    <t>Kumlinge</t>
  </si>
  <si>
    <t>Kökar</t>
  </si>
  <si>
    <t>Lemland</t>
  </si>
  <si>
    <t>Lumparland</t>
  </si>
  <si>
    <t>Saltvik</t>
  </si>
  <si>
    <t>Sottunga</t>
  </si>
  <si>
    <t>Sund</t>
  </si>
  <si>
    <t>Vårdö</t>
  </si>
  <si>
    <t>Mariehamn</t>
  </si>
  <si>
    <t>Landskomm.</t>
  </si>
  <si>
    <t>-Landsbygden</t>
  </si>
  <si>
    <t>-Skärgården</t>
  </si>
  <si>
    <t>Åland</t>
  </si>
  <si>
    <t>Korrigering</t>
  </si>
  <si>
    <t>Källa: ÅSUB Befolkning, Myndigheten för digitalisering och befolkningsdata</t>
  </si>
  <si>
    <t>Uppgifter för kommunerna finns på följande blad</t>
  </si>
  <si>
    <t>Total förändring</t>
  </si>
  <si>
    <t>Avlidna</t>
  </si>
  <si>
    <t>Befolkningsrörelsen 1:a kvartalet 2025 och 2026</t>
  </si>
  <si>
    <t>Befolkningsrörelse och invånarantal efter kommun 1:a kvartalet 2026</t>
  </si>
  <si>
    <t>31.3.2026</t>
  </si>
  <si>
    <t>Befolkningsförändring efter kommun 1:a kvartalet 2026</t>
  </si>
  <si>
    <t>-</t>
  </si>
  <si>
    <t>Senast uppdaterad 23.4.2026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</si>
</sst>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8"/>
      <name val="Calibri"/>
      <family val="2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1" xfId="0" applyFont="1" applyBorder="1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/>
    <xf numFmtId="0" fontId="0" fillId="0" borderId="1" xfId="0" applyBorder="1"/>
    <xf numFmtId="3" fontId="7" fillId="0" borderId="1" xfId="0" applyNumberFormat="1" applyFont="1" applyBorder="1" applyAlignment="1" applyProtection="1">
      <alignment horizontal="right"/>
      <protection locked="0"/>
    </xf>
    <xf numFmtId="3" fontId="7" fillId="0" borderId="0" xfId="0" applyNumberFormat="1" applyFont="1" applyAlignment="1" applyProtection="1">
      <alignment horizontal="right"/>
      <protection locked="0"/>
    </xf>
    <xf numFmtId="3" fontId="3" fillId="0" borderId="0" xfId="0" quotePrefix="1" applyNumberFormat="1" applyFont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3" fontId="7" fillId="0" borderId="2" xfId="0" applyNumberFormat="1" applyFont="1" applyBorder="1" applyAlignment="1" applyProtection="1">
      <alignment horizontal="right"/>
      <protection locked="0"/>
    </xf>
    <xf numFmtId="1" fontId="3" fillId="0" borderId="2" xfId="0" quotePrefix="1" applyNumberFormat="1" applyFont="1" applyBorder="1" applyAlignment="1">
      <alignment horizontal="right"/>
    </xf>
    <xf numFmtId="0" fontId="8" fillId="0" borderId="0" xfId="0" applyFont="1" applyAlignment="1">
      <alignment horizontal="left" vertical="top" wrapText="1"/>
    </xf>
    <xf numFmtId="3" fontId="3" fillId="0" borderId="0" xfId="0" applyNumberFormat="1" applyFont="1"/>
    <xf numFmtId="3" fontId="9" fillId="0" borderId="0" xfId="0" applyNumberFormat="1" applyFont="1" applyAlignment="1" applyProtection="1">
      <alignment horizontal="right"/>
      <protection locked="0"/>
    </xf>
    <xf numFmtId="0" fontId="4" fillId="0" borderId="1" xfId="0" applyFont="1" applyBorder="1"/>
    <xf numFmtId="3" fontId="10" fillId="0" borderId="1" xfId="0" applyNumberFormat="1" applyFont="1" applyBorder="1" applyAlignment="1" applyProtection="1">
      <alignment horizontal="right"/>
      <protection locked="0"/>
    </xf>
    <xf numFmtId="3" fontId="10" fillId="0" borderId="0" xfId="0" applyNumberFormat="1" applyFont="1" applyAlignment="1" applyProtection="1">
      <alignment horizontal="right"/>
      <protection locked="0"/>
    </xf>
    <xf numFmtId="0" fontId="3" fillId="0" borderId="0" xfId="0" quotePrefix="1" applyFont="1" applyAlignment="1">
      <alignment horizontal="right"/>
    </xf>
    <xf numFmtId="0" fontId="3" fillId="0" borderId="1" xfId="0" quotePrefix="1" applyFont="1" applyBorder="1" applyAlignment="1">
      <alignment horizontal="right"/>
    </xf>
    <xf numFmtId="0" fontId="11" fillId="0" borderId="0" xfId="0" applyFont="1"/>
    <xf numFmtId="0" fontId="12" fillId="2" borderId="0" xfId="0" applyFont="1" applyFill="1"/>
    <xf numFmtId="0" fontId="0" fillId="2" borderId="0" xfId="0" applyFill="1"/>
    <xf numFmtId="3" fontId="5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0" fillId="0" borderId="0" xfId="0" applyNumberFormat="1"/>
    <xf numFmtId="3" fontId="4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6" fillId="0" borderId="1" xfId="0" applyNumberFormat="1" applyFont="1" applyBorder="1" applyAlignment="1">
      <alignment horizontal="right"/>
    </xf>
    <xf numFmtId="0" fontId="13" fillId="0" borderId="0" xfId="0" applyFont="1" applyAlignment="1">
      <alignment horizontal="left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68309479718013E-2"/>
          <c:y val="0.12709244677748618"/>
          <c:w val="0.92450879738840264"/>
          <c:h val="0.748428515401092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'Hela Åland'!$C$5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('Hela Åland'!$A$6,'Hela Åland'!$A$9:$A$10)</c:f>
              <c:strCache>
                <c:ptCount val="3"/>
                <c:pt idx="0">
                  <c:v>Total förändring</c:v>
                </c:pt>
                <c:pt idx="1">
                  <c:v>Födelsenetto</c:v>
                </c:pt>
                <c:pt idx="2">
                  <c:v>Flyttningsnetto</c:v>
                </c:pt>
              </c:strCache>
            </c:strRef>
          </c:cat>
          <c:val>
            <c:numRef>
              <c:f>('Hela Åland'!$C$6,'Hela Åland'!$C$9:$C$10)</c:f>
              <c:numCache>
                <c:formatCode>#,##0</c:formatCode>
                <c:ptCount val="3"/>
                <c:pt idx="0">
                  <c:v>-27</c:v>
                </c:pt>
                <c:pt idx="1">
                  <c:v>-26</c:v>
                </c:pt>
                <c:pt idx="2" formatCode="General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A5-42F8-927B-BD70CA0177E8}"/>
            </c:ext>
          </c:extLst>
        </c:ser>
        <c:ser>
          <c:idx val="1"/>
          <c:order val="1"/>
          <c:tx>
            <c:strRef>
              <c:f>'Hela Åland'!$D$5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('Hela Åland'!$A$6,'Hela Åland'!$A$9:$A$10)</c:f>
              <c:strCache>
                <c:ptCount val="3"/>
                <c:pt idx="0">
                  <c:v>Total förändring</c:v>
                </c:pt>
                <c:pt idx="1">
                  <c:v>Födelsenetto</c:v>
                </c:pt>
                <c:pt idx="2">
                  <c:v>Flyttningsnetto</c:v>
                </c:pt>
              </c:strCache>
            </c:strRef>
          </c:cat>
          <c:val>
            <c:numRef>
              <c:f>('Hela Åland'!$D$6,'Hela Åland'!$D$9:$D$10)</c:f>
              <c:numCache>
                <c:formatCode>#,##0</c:formatCode>
                <c:ptCount val="3"/>
                <c:pt idx="0">
                  <c:v>16</c:v>
                </c:pt>
                <c:pt idx="1">
                  <c:v>-22</c:v>
                </c:pt>
                <c:pt idx="2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0A5-42F8-927B-BD70CA017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7"/>
        <c:axId val="242826240"/>
        <c:axId val="242840320"/>
      </c:barChart>
      <c:catAx>
        <c:axId val="242826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242840320"/>
        <c:crosses val="autoZero"/>
        <c:auto val="1"/>
        <c:lblAlgn val="ctr"/>
        <c:lblOffset val="100"/>
        <c:noMultiLvlLbl val="0"/>
      </c:catAx>
      <c:valAx>
        <c:axId val="242840320"/>
        <c:scaling>
          <c:orientation val="minMax"/>
          <c:max val="6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Antal</a:t>
                </a:r>
              </a:p>
            </c:rich>
          </c:tx>
          <c:layout>
            <c:manualLayout>
              <c:xMode val="edge"/>
              <c:yMode val="edge"/>
              <c:x val="1.7154459466151638E-3"/>
              <c:y val="1.7388229013746155E-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242826240"/>
        <c:crosses val="autoZero"/>
        <c:crossBetween val="between"/>
        <c:majorUnit val="20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legend>
      <c:legendPos val="b"/>
      <c:layout>
        <c:manualLayout>
          <c:xMode val="edge"/>
          <c:yMode val="edge"/>
          <c:x val="0.10703169716752006"/>
          <c:y val="0.16523285175351027"/>
          <c:w val="0.22501207349081365"/>
          <c:h val="8.09357877090626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6350" cap="flat" cmpd="sng" algn="ctr">
      <a:noFill/>
      <a:prstDash val="solid"/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 alignWithMargins="0"/>
    <c:pageMargins b="1" l="0.75000000000000622" r="0.75000000000000622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329769558621938"/>
          <c:y val="4.9713900704940611E-2"/>
          <c:w val="0.74054757373337798"/>
          <c:h val="0.8012943216046333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Kommuner!$A$5:$A$20</c:f>
              <c:strCache>
                <c:ptCount val="16"/>
                <c:pt idx="0">
                  <c:v>Brändö</c:v>
                </c:pt>
                <c:pt idx="1">
                  <c:v>Eckerö</c:v>
                </c:pt>
                <c:pt idx="2">
                  <c:v>Finström</c:v>
                </c:pt>
                <c:pt idx="3">
                  <c:v>Föglö</c:v>
                </c:pt>
                <c:pt idx="4">
                  <c:v>Geta</c:v>
                </c:pt>
                <c:pt idx="5">
                  <c:v>Hammarland</c:v>
                </c:pt>
                <c:pt idx="6">
                  <c:v>Jomala</c:v>
                </c:pt>
                <c:pt idx="7">
                  <c:v>Kumlinge</c:v>
                </c:pt>
                <c:pt idx="8">
                  <c:v>Kökar</c:v>
                </c:pt>
                <c:pt idx="9">
                  <c:v>Lemland</c:v>
                </c:pt>
                <c:pt idx="10">
                  <c:v>Lumparland</c:v>
                </c:pt>
                <c:pt idx="11">
                  <c:v>Saltvik</c:v>
                </c:pt>
                <c:pt idx="12">
                  <c:v>Sottunga</c:v>
                </c:pt>
                <c:pt idx="13">
                  <c:v>Sund</c:v>
                </c:pt>
                <c:pt idx="14">
                  <c:v>Vårdö</c:v>
                </c:pt>
                <c:pt idx="15">
                  <c:v>Mariehamn</c:v>
                </c:pt>
              </c:strCache>
            </c:strRef>
          </c:cat>
          <c:val>
            <c:numRef>
              <c:f>Kommuner!$G$5:$G$20</c:f>
              <c:numCache>
                <c:formatCode>General</c:formatCode>
                <c:ptCount val="16"/>
                <c:pt idx="0">
                  <c:v>-2</c:v>
                </c:pt>
                <c:pt idx="1">
                  <c:v>-7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8</c:v>
                </c:pt>
                <c:pt idx="6">
                  <c:v>-11</c:v>
                </c:pt>
                <c:pt idx="7">
                  <c:v>-2</c:v>
                </c:pt>
                <c:pt idx="8">
                  <c:v>-4</c:v>
                </c:pt>
                <c:pt idx="9">
                  <c:v>-4</c:v>
                </c:pt>
                <c:pt idx="10">
                  <c:v>-1</c:v>
                </c:pt>
                <c:pt idx="11">
                  <c:v>-7</c:v>
                </c:pt>
                <c:pt idx="12">
                  <c:v>-2</c:v>
                </c:pt>
                <c:pt idx="13">
                  <c:v>10</c:v>
                </c:pt>
                <c:pt idx="14">
                  <c:v>12</c:v>
                </c:pt>
                <c:pt idx="15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B6-4B92-B7FA-6E6775F64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5734912"/>
        <c:axId val="235848832"/>
      </c:barChart>
      <c:catAx>
        <c:axId val="2357349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235848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5848832"/>
        <c:scaling>
          <c:orientation val="minMax"/>
          <c:max val="20"/>
          <c:min val="-20"/>
        </c:scaling>
        <c:delete val="0"/>
        <c:axPos val="t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Antal</a:t>
                </a:r>
              </a:p>
            </c:rich>
          </c:tx>
          <c:layout>
            <c:manualLayout>
              <c:xMode val="edge"/>
              <c:yMode val="edge"/>
              <c:x val="0.88686488311225786"/>
              <c:y val="0.9223240930500126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1"/>
        <c:majorTickMark val="none"/>
        <c:minorTickMark val="none"/>
        <c:tickLblPos val="high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235734912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6350" cap="flat" cmpd="sng" algn="ctr">
      <a:noFill/>
      <a:prstDash val="solid"/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 alignWithMargins="0"/>
    <c:pageMargins b="1" l="0.75000000000000622" r="0.75000000000000622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0</xdr:rowOff>
    </xdr:from>
    <xdr:to>
      <xdr:col>5</xdr:col>
      <xdr:colOff>428625</xdr:colOff>
      <xdr:row>32</xdr:row>
      <xdr:rowOff>171451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B3E4BB14-82EC-48C5-8F80-EAB1D88BDE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6</xdr:col>
      <xdr:colOff>323851</xdr:colOff>
      <xdr:row>42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43156E6-040F-4799-9B0B-EB6C047C05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ÅSUB_Lugn 2024">
  <a:themeElements>
    <a:clrScheme name="ÅSUB Lugn 2024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9EBBDB"/>
      </a:accent2>
      <a:accent3>
        <a:srgbClr val="6F51A1"/>
      </a:accent3>
      <a:accent4>
        <a:srgbClr val="C6B5D5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 2024" id="{34F75F3A-2F64-4E94-9513-D1B434826C56}" vid="{6572EB00-9662-4638-8EAF-F23370E802E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showGridLines="0" zoomScaleNormal="100" workbookViewId="0">
      <selection activeCell="P19" sqref="P19"/>
    </sheetView>
  </sheetViews>
  <sheetFormatPr defaultRowHeight="14.4" x14ac:dyDescent="0.3"/>
  <cols>
    <col min="1" max="1" width="6.33203125" customWidth="1"/>
    <col min="2" max="2" width="19.109375" customWidth="1"/>
    <col min="3" max="3" width="7" customWidth="1"/>
    <col min="11" max="11" width="3" customWidth="1"/>
    <col min="12" max="12" width="3.33203125" customWidth="1"/>
  </cols>
  <sheetData>
    <row r="1" spans="1:9" x14ac:dyDescent="0.3">
      <c r="A1" s="1" t="s">
        <v>0</v>
      </c>
      <c r="E1" s="30" t="s">
        <v>40</v>
      </c>
      <c r="F1" s="31"/>
      <c r="G1" s="31"/>
      <c r="H1" s="31"/>
      <c r="I1" s="31"/>
    </row>
    <row r="2" spans="1:9" ht="28.5" customHeight="1" thickBot="1" x14ac:dyDescent="0.35">
      <c r="A2" s="2" t="s">
        <v>43</v>
      </c>
      <c r="B2" s="2"/>
      <c r="C2" s="2"/>
      <c r="D2" s="2"/>
    </row>
    <row r="3" spans="1:9" ht="12" customHeight="1" x14ac:dyDescent="0.3">
      <c r="A3" s="4"/>
      <c r="B3" s="4"/>
      <c r="C3" s="5" t="s">
        <v>9</v>
      </c>
      <c r="D3" s="6" t="s">
        <v>9</v>
      </c>
    </row>
    <row r="4" spans="1:9" ht="12" customHeight="1" x14ac:dyDescent="0.3">
      <c r="A4" s="4"/>
      <c r="B4" s="4"/>
      <c r="C4" s="5" t="s">
        <v>1</v>
      </c>
      <c r="D4" s="6" t="s">
        <v>1</v>
      </c>
    </row>
    <row r="5" spans="1:9" ht="12" customHeight="1" x14ac:dyDescent="0.3">
      <c r="A5" s="7"/>
      <c r="B5" s="7"/>
      <c r="C5" s="8">
        <v>2025</v>
      </c>
      <c r="D5" s="9">
        <v>2026</v>
      </c>
    </row>
    <row r="6" spans="1:9" ht="17.25" customHeight="1" x14ac:dyDescent="0.3">
      <c r="A6" s="4" t="s">
        <v>41</v>
      </c>
      <c r="B6" s="4"/>
      <c r="C6" s="33">
        <v>-27</v>
      </c>
      <c r="D6" s="35">
        <v>16</v>
      </c>
    </row>
    <row r="7" spans="1:9" ht="17.25" customHeight="1" x14ac:dyDescent="0.3">
      <c r="A7" s="4" t="s">
        <v>2</v>
      </c>
      <c r="B7" s="4"/>
      <c r="C7" s="10">
        <v>61</v>
      </c>
      <c r="D7" s="36">
        <v>48</v>
      </c>
    </row>
    <row r="8" spans="1:9" ht="12" customHeight="1" x14ac:dyDescent="0.3">
      <c r="A8" s="11" t="s">
        <v>3</v>
      </c>
      <c r="B8" s="11"/>
      <c r="C8" s="10">
        <v>87</v>
      </c>
      <c r="D8" s="36">
        <v>70</v>
      </c>
    </row>
    <row r="9" spans="1:9" ht="12" customHeight="1" x14ac:dyDescent="0.3">
      <c r="A9" s="4" t="s">
        <v>4</v>
      </c>
      <c r="B9" s="4"/>
      <c r="C9" s="32">
        <v>-26</v>
      </c>
      <c r="D9" s="36">
        <v>-22</v>
      </c>
    </row>
    <row r="10" spans="1:9" ht="17.25" customHeight="1" x14ac:dyDescent="0.3">
      <c r="A10" s="4" t="s">
        <v>5</v>
      </c>
      <c r="B10" s="4"/>
      <c r="C10" s="5">
        <v>-1</v>
      </c>
      <c r="D10" s="35">
        <v>45</v>
      </c>
    </row>
    <row r="11" spans="1:9" ht="12" customHeight="1" x14ac:dyDescent="0.3">
      <c r="A11" s="4"/>
      <c r="B11" s="4" t="s">
        <v>6</v>
      </c>
      <c r="C11" s="4">
        <v>-28</v>
      </c>
      <c r="D11" s="36">
        <v>22</v>
      </c>
    </row>
    <row r="12" spans="1:9" ht="12" customHeight="1" x14ac:dyDescent="0.3">
      <c r="A12" s="4"/>
      <c r="B12" s="4" t="s">
        <v>7</v>
      </c>
      <c r="C12" s="4">
        <v>3</v>
      </c>
      <c r="D12" s="36">
        <v>9</v>
      </c>
    </row>
    <row r="13" spans="1:9" ht="12" customHeight="1" x14ac:dyDescent="0.3">
      <c r="A13" s="4"/>
      <c r="B13" s="4" t="s">
        <v>8</v>
      </c>
      <c r="C13" s="4">
        <v>24</v>
      </c>
      <c r="D13" s="36">
        <v>14</v>
      </c>
      <c r="F13" s="34"/>
    </row>
    <row r="14" spans="1:9" ht="12" customHeight="1" thickBot="1" x14ac:dyDescent="0.35">
      <c r="A14" s="3" t="s">
        <v>38</v>
      </c>
      <c r="B14" s="3"/>
      <c r="C14" s="28" t="s">
        <v>47</v>
      </c>
      <c r="D14" s="37">
        <v>-7</v>
      </c>
    </row>
    <row r="15" spans="1:9" ht="12" customHeight="1" x14ac:dyDescent="0.3">
      <c r="A15" s="29" t="s">
        <v>39</v>
      </c>
      <c r="B15" s="12"/>
      <c r="C15" s="12"/>
    </row>
    <row r="16" spans="1:9" ht="12" customHeight="1" x14ac:dyDescent="0.3">
      <c r="A16" s="1" t="s">
        <v>48</v>
      </c>
    </row>
    <row r="19" spans="1:1" x14ac:dyDescent="0.3">
      <c r="A19" s="38" t="s">
        <v>43</v>
      </c>
    </row>
  </sheetData>
  <pageMargins left="0.11811023622047245" right="0.11811023622047245" top="0.35433070866141736" bottom="0.35433070866141736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8"/>
  <sheetViews>
    <sheetView showGridLines="0" tabSelected="1" workbookViewId="0">
      <selection activeCell="P24" sqref="P24"/>
    </sheetView>
  </sheetViews>
  <sheetFormatPr defaultRowHeight="14.4" x14ac:dyDescent="0.3"/>
  <cols>
    <col min="1" max="1" width="13.33203125" customWidth="1"/>
    <col min="2" max="2" width="5.6640625" customWidth="1"/>
    <col min="3" max="3" width="7" customWidth="1"/>
    <col min="4" max="6" width="10.6640625" customWidth="1"/>
    <col min="7" max="7" width="10.109375" customWidth="1"/>
    <col min="8" max="8" width="4.109375" customWidth="1"/>
    <col min="9" max="9" width="7.88671875" customWidth="1"/>
    <col min="10" max="10" width="7.5546875" customWidth="1"/>
    <col min="11" max="11" width="10.88671875" customWidth="1"/>
    <col min="12" max="12" width="3.33203125" customWidth="1"/>
  </cols>
  <sheetData>
    <row r="1" spans="1:9" x14ac:dyDescent="0.3">
      <c r="A1" s="1" t="s">
        <v>0</v>
      </c>
    </row>
    <row r="2" spans="1:9" ht="15" thickBot="1" x14ac:dyDescent="0.35">
      <c r="A2" s="2" t="s">
        <v>44</v>
      </c>
      <c r="B2" s="3"/>
      <c r="C2" s="3"/>
      <c r="D2" s="3"/>
      <c r="E2" s="13"/>
      <c r="F2" s="13"/>
      <c r="G2" s="3"/>
      <c r="H2" s="14"/>
      <c r="I2" s="13"/>
    </row>
    <row r="3" spans="1:9" x14ac:dyDescent="0.3">
      <c r="A3" s="4" t="s">
        <v>10</v>
      </c>
      <c r="B3" s="10" t="s">
        <v>15</v>
      </c>
      <c r="C3" s="10" t="s">
        <v>42</v>
      </c>
      <c r="D3" s="10" t="s">
        <v>11</v>
      </c>
      <c r="E3" s="10" t="s">
        <v>12</v>
      </c>
      <c r="F3" s="10" t="s">
        <v>38</v>
      </c>
      <c r="G3" s="10" t="s">
        <v>13</v>
      </c>
      <c r="H3" s="15"/>
      <c r="I3" s="16" t="s">
        <v>14</v>
      </c>
    </row>
    <row r="4" spans="1:9" x14ac:dyDescent="0.3">
      <c r="A4" s="7"/>
      <c r="B4" s="17"/>
      <c r="C4" s="17"/>
      <c r="D4" s="17" t="s">
        <v>16</v>
      </c>
      <c r="E4" s="17" t="s">
        <v>16</v>
      </c>
      <c r="F4" s="18"/>
      <c r="G4" s="17" t="s">
        <v>17</v>
      </c>
      <c r="H4" s="19"/>
      <c r="I4" s="20" t="s">
        <v>45</v>
      </c>
    </row>
    <row r="5" spans="1:9" ht="13.5" customHeight="1" x14ac:dyDescent="0.3">
      <c r="A5" s="21" t="s">
        <v>18</v>
      </c>
      <c r="B5" s="27" t="s">
        <v>47</v>
      </c>
      <c r="C5" s="5">
        <v>2</v>
      </c>
      <c r="D5" s="5">
        <v>-2</v>
      </c>
      <c r="E5" s="5" t="s">
        <v>47</v>
      </c>
      <c r="F5" s="27" t="s">
        <v>47</v>
      </c>
      <c r="G5" s="27">
        <v>-2</v>
      </c>
      <c r="H5" s="15"/>
      <c r="I5" s="22">
        <v>428</v>
      </c>
    </row>
    <row r="6" spans="1:9" ht="12" customHeight="1" x14ac:dyDescent="0.3">
      <c r="A6" s="4" t="s">
        <v>19</v>
      </c>
      <c r="B6" s="27">
        <v>2</v>
      </c>
      <c r="C6" s="5">
        <v>5</v>
      </c>
      <c r="D6" s="5">
        <v>-3</v>
      </c>
      <c r="E6" s="5">
        <v>-4</v>
      </c>
      <c r="F6" s="5" t="s">
        <v>47</v>
      </c>
      <c r="G6" s="27">
        <v>-7</v>
      </c>
      <c r="H6" s="15"/>
      <c r="I6" s="22">
        <v>954</v>
      </c>
    </row>
    <row r="7" spans="1:9" ht="12" customHeight="1" x14ac:dyDescent="0.3">
      <c r="A7" s="4" t="s">
        <v>20</v>
      </c>
      <c r="B7" s="27">
        <v>5</v>
      </c>
      <c r="C7" s="5">
        <v>4</v>
      </c>
      <c r="D7" s="5">
        <v>1</v>
      </c>
      <c r="E7" s="5">
        <v>2</v>
      </c>
      <c r="F7" s="5">
        <v>1</v>
      </c>
      <c r="G7" s="27">
        <v>4</v>
      </c>
      <c r="H7" s="15"/>
      <c r="I7" s="22">
        <v>2629</v>
      </c>
    </row>
    <row r="8" spans="1:9" ht="12" customHeight="1" x14ac:dyDescent="0.3">
      <c r="A8" s="4" t="s">
        <v>21</v>
      </c>
      <c r="B8" s="27" t="s">
        <v>47</v>
      </c>
      <c r="C8" s="5">
        <v>1</v>
      </c>
      <c r="D8" s="5">
        <v>-1</v>
      </c>
      <c r="E8" s="5">
        <v>5</v>
      </c>
      <c r="F8" s="27" t="s">
        <v>47</v>
      </c>
      <c r="G8" s="27">
        <v>4</v>
      </c>
      <c r="H8" s="15"/>
      <c r="I8" s="22">
        <v>516</v>
      </c>
    </row>
    <row r="9" spans="1:9" ht="12" customHeight="1" x14ac:dyDescent="0.3">
      <c r="A9" s="4" t="s">
        <v>22</v>
      </c>
      <c r="B9" s="27">
        <v>1</v>
      </c>
      <c r="C9" s="5">
        <v>1</v>
      </c>
      <c r="D9" s="5" t="s">
        <v>47</v>
      </c>
      <c r="E9" s="5">
        <v>3</v>
      </c>
      <c r="F9" s="5" t="s">
        <v>47</v>
      </c>
      <c r="G9" s="27">
        <v>3</v>
      </c>
      <c r="H9" s="15"/>
      <c r="I9" s="22">
        <v>515</v>
      </c>
    </row>
    <row r="10" spans="1:9" ht="17.25" customHeight="1" x14ac:dyDescent="0.3">
      <c r="A10" s="4" t="s">
        <v>23</v>
      </c>
      <c r="B10" s="27">
        <v>4</v>
      </c>
      <c r="C10" s="5">
        <v>3</v>
      </c>
      <c r="D10" s="5">
        <v>1</v>
      </c>
      <c r="E10" s="5">
        <v>7</v>
      </c>
      <c r="F10" s="27" t="s">
        <v>47</v>
      </c>
      <c r="G10" s="27">
        <v>8</v>
      </c>
      <c r="H10" s="15"/>
      <c r="I10" s="22">
        <v>1652</v>
      </c>
    </row>
    <row r="11" spans="1:9" ht="12" customHeight="1" x14ac:dyDescent="0.3">
      <c r="A11" s="4" t="s">
        <v>24</v>
      </c>
      <c r="B11" s="27">
        <v>8</v>
      </c>
      <c r="C11" s="5">
        <v>9</v>
      </c>
      <c r="D11" s="5">
        <v>-1</v>
      </c>
      <c r="E11" s="5">
        <v>-12</v>
      </c>
      <c r="F11" s="5">
        <v>2</v>
      </c>
      <c r="G11" s="27">
        <v>-11</v>
      </c>
      <c r="H11" s="15"/>
      <c r="I11" s="22">
        <v>5806</v>
      </c>
    </row>
    <row r="12" spans="1:9" ht="12" customHeight="1" x14ac:dyDescent="0.3">
      <c r="A12" s="4" t="s">
        <v>25</v>
      </c>
      <c r="B12" s="27">
        <v>1</v>
      </c>
      <c r="C12" s="27" t="s">
        <v>47</v>
      </c>
      <c r="D12" s="5">
        <v>1</v>
      </c>
      <c r="E12" s="5">
        <v>-3</v>
      </c>
      <c r="F12" s="27" t="s">
        <v>47</v>
      </c>
      <c r="G12" s="27">
        <v>-2</v>
      </c>
      <c r="H12" s="15"/>
      <c r="I12" s="22">
        <v>269</v>
      </c>
    </row>
    <row r="13" spans="1:9" ht="12" customHeight="1" x14ac:dyDescent="0.3">
      <c r="A13" s="4" t="s">
        <v>26</v>
      </c>
      <c r="B13" s="27">
        <v>1</v>
      </c>
      <c r="C13" s="5">
        <v>2</v>
      </c>
      <c r="D13" s="5">
        <v>-1</v>
      </c>
      <c r="E13" s="5">
        <v>-2</v>
      </c>
      <c r="F13" s="27">
        <v>-1</v>
      </c>
      <c r="G13" s="27">
        <v>-4</v>
      </c>
      <c r="H13" s="15"/>
      <c r="I13" s="22">
        <v>207</v>
      </c>
    </row>
    <row r="14" spans="1:9" ht="12" customHeight="1" x14ac:dyDescent="0.3">
      <c r="A14" s="4" t="s">
        <v>27</v>
      </c>
      <c r="B14" s="27">
        <v>4</v>
      </c>
      <c r="C14" s="5">
        <v>5</v>
      </c>
      <c r="D14" s="5">
        <v>-1</v>
      </c>
      <c r="E14" s="5">
        <v>1</v>
      </c>
      <c r="F14" s="5">
        <v>-4</v>
      </c>
      <c r="G14" s="27">
        <v>-4</v>
      </c>
      <c r="H14" s="15"/>
      <c r="I14" s="22">
        <v>2135</v>
      </c>
    </row>
    <row r="15" spans="1:9" ht="17.25" customHeight="1" x14ac:dyDescent="0.3">
      <c r="A15" s="4" t="s">
        <v>28</v>
      </c>
      <c r="B15" s="27" t="s">
        <v>47</v>
      </c>
      <c r="C15" s="5">
        <v>1</v>
      </c>
      <c r="D15" s="5">
        <v>-1</v>
      </c>
      <c r="E15" s="27" t="s">
        <v>47</v>
      </c>
      <c r="F15" s="27" t="s">
        <v>47</v>
      </c>
      <c r="G15" s="27">
        <v>-1</v>
      </c>
      <c r="H15" s="15"/>
      <c r="I15" s="22">
        <v>370</v>
      </c>
    </row>
    <row r="16" spans="1:9" ht="12" customHeight="1" x14ac:dyDescent="0.3">
      <c r="A16" s="4" t="s">
        <v>29</v>
      </c>
      <c r="B16" s="27">
        <v>1</v>
      </c>
      <c r="C16" s="5">
        <v>6</v>
      </c>
      <c r="D16" s="5">
        <v>-5</v>
      </c>
      <c r="E16" s="5">
        <v>-2</v>
      </c>
      <c r="F16" s="5" t="s">
        <v>47</v>
      </c>
      <c r="G16" s="27">
        <v>-7</v>
      </c>
      <c r="H16" s="15"/>
      <c r="I16" s="22">
        <v>1795</v>
      </c>
    </row>
    <row r="17" spans="1:9" ht="12" customHeight="1" x14ac:dyDescent="0.3">
      <c r="A17" s="4" t="s">
        <v>30</v>
      </c>
      <c r="B17" s="27" t="s">
        <v>47</v>
      </c>
      <c r="C17" s="27" t="s">
        <v>47</v>
      </c>
      <c r="D17" s="5" t="s">
        <v>47</v>
      </c>
      <c r="E17" s="5">
        <v>-2</v>
      </c>
      <c r="F17" s="27" t="s">
        <v>47</v>
      </c>
      <c r="G17" s="27">
        <v>-2</v>
      </c>
      <c r="H17" s="15"/>
      <c r="I17" s="22">
        <v>99</v>
      </c>
    </row>
    <row r="18" spans="1:9" ht="12" customHeight="1" x14ac:dyDescent="0.3">
      <c r="A18" s="4" t="s">
        <v>31</v>
      </c>
      <c r="B18" s="27">
        <v>2</v>
      </c>
      <c r="C18" s="5">
        <v>2</v>
      </c>
      <c r="D18" s="5" t="s">
        <v>47</v>
      </c>
      <c r="E18" s="5">
        <v>10</v>
      </c>
      <c r="F18" s="5" t="s">
        <v>47</v>
      </c>
      <c r="G18" s="27">
        <v>10</v>
      </c>
      <c r="H18" s="15"/>
      <c r="I18" s="22">
        <v>1028</v>
      </c>
    </row>
    <row r="19" spans="1:9" ht="12" customHeight="1" x14ac:dyDescent="0.3">
      <c r="A19" s="4" t="s">
        <v>32</v>
      </c>
      <c r="B19" s="27" t="s">
        <v>47</v>
      </c>
      <c r="C19" s="5">
        <v>1</v>
      </c>
      <c r="D19" s="5">
        <v>-1</v>
      </c>
      <c r="E19" s="5">
        <v>10</v>
      </c>
      <c r="F19" s="27">
        <v>3</v>
      </c>
      <c r="G19" s="27">
        <v>12</v>
      </c>
      <c r="H19" s="15"/>
      <c r="I19" s="22">
        <v>477</v>
      </c>
    </row>
    <row r="20" spans="1:9" ht="17.25" customHeight="1" x14ac:dyDescent="0.3">
      <c r="A20" s="4" t="s">
        <v>33</v>
      </c>
      <c r="B20" s="27">
        <v>19</v>
      </c>
      <c r="C20" s="5">
        <v>28</v>
      </c>
      <c r="D20" s="5">
        <v>-9</v>
      </c>
      <c r="E20" s="5">
        <v>32</v>
      </c>
      <c r="F20" s="27">
        <v>-8</v>
      </c>
      <c r="G20" s="27">
        <v>15</v>
      </c>
      <c r="H20" s="15"/>
      <c r="I20" s="22">
        <v>11972</v>
      </c>
    </row>
    <row r="21" spans="1:9" ht="17.25" customHeight="1" x14ac:dyDescent="0.3">
      <c r="A21" s="4" t="s">
        <v>34</v>
      </c>
      <c r="B21" s="23">
        <f>SUM(B22:B23)</f>
        <v>29</v>
      </c>
      <c r="C21" s="23">
        <f t="shared" ref="C21:I21" si="0">SUM(C22:C23)</f>
        <v>42</v>
      </c>
      <c r="D21" s="23">
        <f>IF(SUM(D22:D23)=0,"-",SUM(D22:D23))</f>
        <v>-13</v>
      </c>
      <c r="E21" s="23">
        <f t="shared" si="0"/>
        <v>13</v>
      </c>
      <c r="F21" s="23">
        <f>IF(SUM(F22:F23)=0,"-",SUM(F22:F23))</f>
        <v>1</v>
      </c>
      <c r="G21" s="23">
        <f t="shared" si="0"/>
        <v>1</v>
      </c>
      <c r="H21" s="23"/>
      <c r="I21" s="23">
        <f t="shared" si="0"/>
        <v>18880</v>
      </c>
    </row>
    <row r="22" spans="1:9" ht="12" customHeight="1" x14ac:dyDescent="0.3">
      <c r="A22" s="4" t="s">
        <v>35</v>
      </c>
      <c r="B22" s="23">
        <f>SUM(B6,B7,B9,B10,B11,B14,B15,B16,B18)</f>
        <v>27</v>
      </c>
      <c r="C22" s="23">
        <f t="shared" ref="C22:I22" si="1">SUM(C6,C7,C9,C10,C11,C14,C15,C16,C18)</f>
        <v>36</v>
      </c>
      <c r="D22" s="23">
        <f t="shared" si="1"/>
        <v>-9</v>
      </c>
      <c r="E22" s="23">
        <f t="shared" si="1"/>
        <v>5</v>
      </c>
      <c r="F22" s="23">
        <f>IF(SUM(F6,F7,F9,F10,F11,F14,F15,F16,F18)=0,"-",(SUM(F6,F7,F9,F10,F11,F14,F15,F16,F18)))</f>
        <v>-1</v>
      </c>
      <c r="G22" s="23">
        <f t="shared" si="1"/>
        <v>-5</v>
      </c>
      <c r="H22" s="23"/>
      <c r="I22" s="23">
        <f t="shared" si="1"/>
        <v>16884</v>
      </c>
    </row>
    <row r="23" spans="1:9" ht="12" customHeight="1" x14ac:dyDescent="0.3">
      <c r="A23" s="4" t="s">
        <v>36</v>
      </c>
      <c r="B23" s="23">
        <f>IF(SUM(B5,B8,B12,B13,B17,B19)=0,"-",SUM(B5,B8,B12,B13,B17,B19))</f>
        <v>2</v>
      </c>
      <c r="C23" s="23">
        <f t="shared" ref="C23:I23" si="2">SUM(C5,C8,C12,C13,C17,C19)</f>
        <v>6</v>
      </c>
      <c r="D23" s="23">
        <f t="shared" si="2"/>
        <v>-4</v>
      </c>
      <c r="E23" s="23">
        <f t="shared" si="2"/>
        <v>8</v>
      </c>
      <c r="F23" s="23">
        <f>IF(SUM(F5,F8,F12,F13,F17,F19)=0,"-",(SUM(F5,F8,F12,F13,F17,F19)))</f>
        <v>2</v>
      </c>
      <c r="G23" s="23">
        <f>IF(SUM(G5,G8,G12,G13,G17,G19)=0,"-",SUM(G5,G8,G12,G13,G17,G19))</f>
        <v>6</v>
      </c>
      <c r="H23" s="23"/>
      <c r="I23" s="23">
        <f t="shared" si="2"/>
        <v>1996</v>
      </c>
    </row>
    <row r="24" spans="1:9" ht="17.25" customHeight="1" thickBot="1" x14ac:dyDescent="0.35">
      <c r="A24" s="24" t="s">
        <v>37</v>
      </c>
      <c r="B24" s="25">
        <f>SUM(B20,B21)</f>
        <v>48</v>
      </c>
      <c r="C24" s="25">
        <f t="shared" ref="C24:I24" si="3">SUM(C20,C21)</f>
        <v>70</v>
      </c>
      <c r="D24" s="25">
        <f t="shared" si="3"/>
        <v>-22</v>
      </c>
      <c r="E24" s="25">
        <f t="shared" si="3"/>
        <v>45</v>
      </c>
      <c r="F24" s="25">
        <f>IF(SUM(F20,F21)=0,"-",SUM(F20,F21))</f>
        <v>-7</v>
      </c>
      <c r="G24" s="25">
        <f t="shared" si="3"/>
        <v>16</v>
      </c>
      <c r="H24" s="25"/>
      <c r="I24" s="25">
        <f t="shared" si="3"/>
        <v>30852</v>
      </c>
    </row>
    <row r="25" spans="1:9" x14ac:dyDescent="0.3">
      <c r="A25" s="29" t="s">
        <v>39</v>
      </c>
      <c r="B25" s="26"/>
      <c r="C25" s="15"/>
      <c r="D25" s="15"/>
      <c r="E25" s="15"/>
      <c r="F25" s="15"/>
      <c r="G25" s="15"/>
      <c r="H25" s="15"/>
    </row>
    <row r="26" spans="1:9" x14ac:dyDescent="0.3">
      <c r="A26" s="1" t="s">
        <v>48</v>
      </c>
    </row>
    <row r="28" spans="1:9" x14ac:dyDescent="0.3">
      <c r="A28" s="38" t="s">
        <v>46</v>
      </c>
    </row>
  </sheetData>
  <pageMargins left="0.11811023622047245" right="0.11811023622047245" top="0.74803149606299213" bottom="0.74803149606299213" header="0.31496062992125984" footer="0.31496062992125984"/>
  <pageSetup paperSize="9" orientation="portrait" r:id="rId1"/>
  <ignoredErrors>
    <ignoredError sqref="G22:I22 B22:E22 B21:C21 B23:E24 G23:I24 G21 I21" unlockedFormula="1"/>
    <ignoredError sqref="F22:F24 E21:F21 D21" formula="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Hela Åland</vt:lpstr>
      <vt:lpstr>Kommuner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Ålands landskapsregering</dc:creator>
  <cp:lastModifiedBy>Gerd Lindqvist</cp:lastModifiedBy>
  <cp:lastPrinted>2025-04-28T07:53:55Z</cp:lastPrinted>
  <dcterms:created xsi:type="dcterms:W3CDTF">2012-02-02T12:32:14Z</dcterms:created>
  <dcterms:modified xsi:type="dcterms:W3CDTF">2026-04-23T08:48:45Z</dcterms:modified>
</cp:coreProperties>
</file>