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82A670DD-8262-41F8-A238-E2E7AC5236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1" sheetId="6" r:id="rId1"/>
    <sheet name="Tabell" sheetId="1" r:id="rId2"/>
    <sheet name="ESRI_MAPINFO_SHEET" sheetId="7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1" i="1" l="1"/>
  <c r="H6" i="1" l="1"/>
  <c r="H11" i="1"/>
  <c r="H5" i="1"/>
  <c r="H21" i="1"/>
  <c r="H7" i="1"/>
  <c r="H24" i="1"/>
  <c r="H25" i="1"/>
  <c r="H26" i="1"/>
  <c r="H28" i="1"/>
  <c r="H14" i="1"/>
  <c r="H31" i="1"/>
  <c r="H32" i="1"/>
  <c r="H33" i="1"/>
  <c r="H35" i="1"/>
  <c r="H4" i="1"/>
  <c r="H20" i="1"/>
  <c r="H22" i="1"/>
  <c r="H23" i="1"/>
  <c r="H8" i="1"/>
  <c r="H9" i="1"/>
  <c r="H10" i="1"/>
  <c r="H27" i="1"/>
  <c r="H12" i="1"/>
  <c r="H13" i="1"/>
  <c r="H29" i="1"/>
  <c r="H30" i="1"/>
  <c r="H15" i="1"/>
  <c r="H16" i="1"/>
  <c r="H17" i="1"/>
  <c r="H34" i="1"/>
  <c r="H18" i="1"/>
  <c r="H3" i="1"/>
  <c r="H19" i="1"/>
  <c r="H36" i="1"/>
</calcChain>
</file>

<file path=xl/sharedStrings.xml><?xml version="1.0" encoding="utf-8"?>
<sst xmlns="http://schemas.openxmlformats.org/spreadsheetml/2006/main" count="82" uniqueCount="15">
  <si>
    <t>År</t>
  </si>
  <si>
    <t>Import Sverige</t>
  </si>
  <si>
    <t>Import Finland</t>
  </si>
  <si>
    <t>Olja</t>
  </si>
  <si>
    <t>Vindkraft</t>
  </si>
  <si>
    <t>Källa: Statistisk årsbok för Åland</t>
  </si>
  <si>
    <t>Bioenergi</t>
  </si>
  <si>
    <t>..</t>
  </si>
  <si>
    <t>Totalt</t>
  </si>
  <si>
    <t>Solenergi</t>
  </si>
  <si>
    <t>Fotnot: Solkraftsproduktionen uppskattas baserat på effekten av installerade solpaneler</t>
  </si>
  <si>
    <t xml:space="preserve">Observera att uppgifterna i tabellen ovan endast redogör för hur el rent fysiskt produceras, importeras och exporteras. </t>
  </si>
  <si>
    <t xml:space="preserve">Redovisningen omfattar inte handel med elenergi. Rent tekniskt så stannar all el på Åland tills den lokala produktionen överstiger </t>
  </si>
  <si>
    <t>den lokala konsumtionen, varvid överstigande del exporteras.</t>
  </si>
  <si>
    <t>Export av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</si>
</sst>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164" fontId="1" fillId="0" borderId="0" xfId="0" applyNumberFormat="1" applyFont="1"/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Elanskaffningen 1980–2024, Gigawattimmar (GWh)</c:v>
            </c:pt>
          </c:strCache>
        </c:strRef>
      </c:tx>
      <c:layout>
        <c:manualLayout>
          <c:xMode val="edge"/>
          <c:yMode val="edge"/>
          <c:x val="0.2925222115936813"/>
          <c:y val="1.5125985428286998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9032970193113222E-2"/>
          <c:y val="9.6075539696746551E-2"/>
          <c:w val="0.92614532094988733"/>
          <c:h val="0.80096959665360912"/>
        </c:manualLayout>
      </c:layout>
      <c:areaChart>
        <c:grouping val="stacke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Import Sverige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Tabell!$A$3:$A$36</c:f>
              <c:numCache>
                <c:formatCode>General</c:formatCode>
                <c:ptCount val="34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Tabell!$B$3:$B$36</c:f>
              <c:numCache>
                <c:formatCode>0.0</c:formatCode>
                <c:ptCount val="34"/>
                <c:pt idx="0">
                  <c:v>79</c:v>
                </c:pt>
                <c:pt idx="1">
                  <c:v>157</c:v>
                </c:pt>
                <c:pt idx="2">
                  <c:v>159</c:v>
                </c:pt>
                <c:pt idx="3">
                  <c:v>112</c:v>
                </c:pt>
                <c:pt idx="4">
                  <c:v>123</c:v>
                </c:pt>
                <c:pt idx="5">
                  <c:v>125</c:v>
                </c:pt>
                <c:pt idx="6">
                  <c:v>126</c:v>
                </c:pt>
                <c:pt idx="7">
                  <c:v>129</c:v>
                </c:pt>
                <c:pt idx="8">
                  <c:v>132</c:v>
                </c:pt>
                <c:pt idx="9">
                  <c:v>194.1</c:v>
                </c:pt>
                <c:pt idx="10">
                  <c:v>210</c:v>
                </c:pt>
                <c:pt idx="11">
                  <c:v>207.62</c:v>
                </c:pt>
                <c:pt idx="12">
                  <c:v>206</c:v>
                </c:pt>
                <c:pt idx="13">
                  <c:v>218</c:v>
                </c:pt>
                <c:pt idx="14">
                  <c:v>225.2</c:v>
                </c:pt>
                <c:pt idx="15">
                  <c:v>233.7</c:v>
                </c:pt>
                <c:pt idx="16">
                  <c:v>216</c:v>
                </c:pt>
                <c:pt idx="17">
                  <c:v>184.6</c:v>
                </c:pt>
                <c:pt idx="18">
                  <c:v>192.51599999999999</c:v>
                </c:pt>
                <c:pt idx="19">
                  <c:v>205.976</c:v>
                </c:pt>
                <c:pt idx="20">
                  <c:v>193.245</c:v>
                </c:pt>
                <c:pt idx="21">
                  <c:v>212.43100000000001</c:v>
                </c:pt>
                <c:pt idx="22">
                  <c:v>215</c:v>
                </c:pt>
                <c:pt idx="23">
                  <c:v>200.7</c:v>
                </c:pt>
                <c:pt idx="24">
                  <c:v>199.267</c:v>
                </c:pt>
                <c:pt idx="25">
                  <c:v>230</c:v>
                </c:pt>
                <c:pt idx="26">
                  <c:v>242</c:v>
                </c:pt>
                <c:pt idx="27">
                  <c:v>238</c:v>
                </c:pt>
                <c:pt idx="28">
                  <c:v>237.36600000000001</c:v>
                </c:pt>
                <c:pt idx="29">
                  <c:v>229.934</c:v>
                </c:pt>
                <c:pt idx="30">
                  <c:v>251.655731</c:v>
                </c:pt>
                <c:pt idx="31">
                  <c:v>171.292564</c:v>
                </c:pt>
                <c:pt idx="32">
                  <c:v>136.41011599999999</c:v>
                </c:pt>
                <c:pt idx="33">
                  <c:v>127.01300000000001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C-4DB0-9DEA-2101AE2E734A}"/>
            </c:ext>
          </c:extLst>
        </c:ser>
        <c:ser>
          <c:idx val="2"/>
          <c:order val="1"/>
          <c:tx>
            <c:strRef>
              <c:f>Tabell!$C$2</c:f>
              <c:strCache>
                <c:ptCount val="1"/>
                <c:pt idx="0">
                  <c:v>Import Finland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Tabell!$A$3:$A$36</c:f>
              <c:numCache>
                <c:formatCode>General</c:formatCode>
                <c:ptCount val="34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Tabell!$C$3:$C$36</c:f>
              <c:numCache>
                <c:formatCode>0.0</c:formatCode>
                <c:ptCount val="3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4.7</c:v>
                </c:pt>
                <c:pt idx="9">
                  <c:v>13.6</c:v>
                </c:pt>
                <c:pt idx="10">
                  <c:v>26</c:v>
                </c:pt>
                <c:pt idx="11">
                  <c:v>15.78</c:v>
                </c:pt>
                <c:pt idx="12">
                  <c:v>17</c:v>
                </c:pt>
                <c:pt idx="13">
                  <c:v>17.899999999999999</c:v>
                </c:pt>
                <c:pt idx="14">
                  <c:v>18.399999999999999</c:v>
                </c:pt>
                <c:pt idx="15">
                  <c:v>15.9</c:v>
                </c:pt>
                <c:pt idx="16">
                  <c:v>15</c:v>
                </c:pt>
                <c:pt idx="17">
                  <c:v>12</c:v>
                </c:pt>
                <c:pt idx="18">
                  <c:v>16.998000000000001</c:v>
                </c:pt>
                <c:pt idx="19">
                  <c:v>21.806000000000001</c:v>
                </c:pt>
                <c:pt idx="20">
                  <c:v>16.36</c:v>
                </c:pt>
                <c:pt idx="21">
                  <c:v>19.684999999999999</c:v>
                </c:pt>
                <c:pt idx="22">
                  <c:v>17.8</c:v>
                </c:pt>
                <c:pt idx="23">
                  <c:v>17.600000000000001</c:v>
                </c:pt>
                <c:pt idx="24">
                  <c:v>20.797000000000001</c:v>
                </c:pt>
                <c:pt idx="25">
                  <c:v>18</c:v>
                </c:pt>
                <c:pt idx="26">
                  <c:v>16.614000000000001</c:v>
                </c:pt>
                <c:pt idx="27">
                  <c:v>27.314</c:v>
                </c:pt>
                <c:pt idx="28">
                  <c:v>14.0227</c:v>
                </c:pt>
                <c:pt idx="29">
                  <c:v>12.183</c:v>
                </c:pt>
                <c:pt idx="30">
                  <c:v>16.357627000000001</c:v>
                </c:pt>
                <c:pt idx="31">
                  <c:v>11.517172</c:v>
                </c:pt>
                <c:pt idx="32">
                  <c:v>10.441844</c:v>
                </c:pt>
                <c:pt idx="33">
                  <c:v>7.516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C-4DB0-9DEA-2101AE2E734A}"/>
            </c:ext>
          </c:extLst>
        </c:ser>
        <c:ser>
          <c:idx val="3"/>
          <c:order val="2"/>
          <c:tx>
            <c:strRef>
              <c:f>Tabell!$D$2</c:f>
              <c:strCache>
                <c:ptCount val="1"/>
                <c:pt idx="0">
                  <c:v>Olja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cat>
            <c:numRef>
              <c:f>Tabell!$A$3:$A$36</c:f>
              <c:numCache>
                <c:formatCode>General</c:formatCode>
                <c:ptCount val="34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Tabell!$D$3:$D$36</c:f>
              <c:numCache>
                <c:formatCode>0.0</c:formatCode>
                <c:ptCount val="34"/>
                <c:pt idx="0">
                  <c:v>21</c:v>
                </c:pt>
                <c:pt idx="1">
                  <c:v>4</c:v>
                </c:pt>
                <c:pt idx="2">
                  <c:v>31</c:v>
                </c:pt>
                <c:pt idx="3">
                  <c:v>89</c:v>
                </c:pt>
                <c:pt idx="4">
                  <c:v>78</c:v>
                </c:pt>
                <c:pt idx="5">
                  <c:v>91</c:v>
                </c:pt>
                <c:pt idx="6">
                  <c:v>89</c:v>
                </c:pt>
                <c:pt idx="7">
                  <c:v>91</c:v>
                </c:pt>
                <c:pt idx="8">
                  <c:v>86.1</c:v>
                </c:pt>
                <c:pt idx="9">
                  <c:v>19.8</c:v>
                </c:pt>
                <c:pt idx="10">
                  <c:v>1</c:v>
                </c:pt>
                <c:pt idx="11">
                  <c:v>22.39</c:v>
                </c:pt>
                <c:pt idx="12">
                  <c:v>25</c:v>
                </c:pt>
                <c:pt idx="13">
                  <c:v>9.6</c:v>
                </c:pt>
                <c:pt idx="14">
                  <c:v>4.3</c:v>
                </c:pt>
                <c:pt idx="15">
                  <c:v>3.1</c:v>
                </c:pt>
                <c:pt idx="16">
                  <c:v>2</c:v>
                </c:pt>
                <c:pt idx="17">
                  <c:v>2.4</c:v>
                </c:pt>
                <c:pt idx="18">
                  <c:v>2.2149999999999999</c:v>
                </c:pt>
                <c:pt idx="19">
                  <c:v>8.26</c:v>
                </c:pt>
                <c:pt idx="20">
                  <c:v>1.782</c:v>
                </c:pt>
                <c:pt idx="21">
                  <c:v>0.82299999999999995</c:v>
                </c:pt>
                <c:pt idx="22">
                  <c:v>0.8</c:v>
                </c:pt>
                <c:pt idx="23">
                  <c:v>11.7</c:v>
                </c:pt>
                <c:pt idx="24">
                  <c:v>2.4780000000000002</c:v>
                </c:pt>
                <c:pt idx="25">
                  <c:v>0.25</c:v>
                </c:pt>
                <c:pt idx="26">
                  <c:v>7.0999999999999994E-2</c:v>
                </c:pt>
                <c:pt idx="27">
                  <c:v>0.113</c:v>
                </c:pt>
                <c:pt idx="28">
                  <c:v>7.4999999999999997E-2</c:v>
                </c:pt>
                <c:pt idx="29">
                  <c:v>8.7999999999999995E-2</c:v>
                </c:pt>
                <c:pt idx="30">
                  <c:v>0.53332900000000005</c:v>
                </c:pt>
                <c:pt idx="31">
                  <c:v>3.1564000000000002E-2</c:v>
                </c:pt>
                <c:pt idx="32">
                  <c:v>2.4211631766E-2</c:v>
                </c:pt>
                <c:pt idx="33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C-4DB0-9DEA-2101AE2E734A}"/>
            </c:ext>
          </c:extLst>
        </c:ser>
        <c:ser>
          <c:idx val="4"/>
          <c:order val="3"/>
          <c:tx>
            <c:strRef>
              <c:f>Tabell!$E$2</c:f>
              <c:strCache>
                <c:ptCount val="1"/>
                <c:pt idx="0">
                  <c:v>Vindkraft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Tabell!$A$3:$A$36</c:f>
              <c:numCache>
                <c:formatCode>General</c:formatCode>
                <c:ptCount val="34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Tabell!$E$3:$E$36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1.1000000000000001</c:v>
                </c:pt>
                <c:pt idx="5">
                  <c:v>1.5</c:v>
                </c:pt>
                <c:pt idx="6">
                  <c:v>2.2000000000000002</c:v>
                </c:pt>
                <c:pt idx="7">
                  <c:v>8.8000000000000007</c:v>
                </c:pt>
                <c:pt idx="8">
                  <c:v>11.7</c:v>
                </c:pt>
                <c:pt idx="9">
                  <c:v>14.6</c:v>
                </c:pt>
                <c:pt idx="10">
                  <c:v>14</c:v>
                </c:pt>
                <c:pt idx="11">
                  <c:v>12.43</c:v>
                </c:pt>
                <c:pt idx="12">
                  <c:v>16</c:v>
                </c:pt>
                <c:pt idx="13">
                  <c:v>16.100000000000001</c:v>
                </c:pt>
                <c:pt idx="14">
                  <c:v>18.7</c:v>
                </c:pt>
                <c:pt idx="15">
                  <c:v>17.3</c:v>
                </c:pt>
                <c:pt idx="16">
                  <c:v>35</c:v>
                </c:pt>
                <c:pt idx="17">
                  <c:v>62.4</c:v>
                </c:pt>
                <c:pt idx="18">
                  <c:v>54.002000000000002</c:v>
                </c:pt>
                <c:pt idx="19">
                  <c:v>53.335999999999999</c:v>
                </c:pt>
                <c:pt idx="20">
                  <c:v>65.03</c:v>
                </c:pt>
                <c:pt idx="21">
                  <c:v>61.406999999999996</c:v>
                </c:pt>
                <c:pt idx="22">
                  <c:v>58.2</c:v>
                </c:pt>
                <c:pt idx="23">
                  <c:v>57.5</c:v>
                </c:pt>
                <c:pt idx="24">
                  <c:v>64.551000000000002</c:v>
                </c:pt>
                <c:pt idx="25">
                  <c:v>56.856999999999999</c:v>
                </c:pt>
                <c:pt idx="26">
                  <c:v>57</c:v>
                </c:pt>
                <c:pt idx="27">
                  <c:v>54</c:v>
                </c:pt>
                <c:pt idx="28">
                  <c:v>58.115699999999997</c:v>
                </c:pt>
                <c:pt idx="29">
                  <c:v>57.244</c:v>
                </c:pt>
                <c:pt idx="30">
                  <c:v>56.213546999999998</c:v>
                </c:pt>
                <c:pt idx="31">
                  <c:v>134.07300000000001</c:v>
                </c:pt>
                <c:pt idx="32">
                  <c:v>172.31097299999999</c:v>
                </c:pt>
                <c:pt idx="33">
                  <c:v>203.54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C-4DB0-9DEA-2101AE2E734A}"/>
            </c:ext>
          </c:extLst>
        </c:ser>
        <c:ser>
          <c:idx val="0"/>
          <c:order val="4"/>
          <c:tx>
            <c:strRef>
              <c:f>Tabell!$F$2</c:f>
              <c:strCache>
                <c:ptCount val="1"/>
                <c:pt idx="0">
                  <c:v>Bioenergi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cat>
            <c:numRef>
              <c:f>Tabell!$A$3:$A$36</c:f>
              <c:numCache>
                <c:formatCode>General</c:formatCode>
                <c:ptCount val="34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Tabell!$F$3:$F$36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5.5</c:v>
                </c:pt>
                <c:pt idx="18">
                  <c:v>10.683</c:v>
                </c:pt>
                <c:pt idx="19">
                  <c:v>10.852</c:v>
                </c:pt>
                <c:pt idx="20">
                  <c:v>7.6639999999999997</c:v>
                </c:pt>
                <c:pt idx="21">
                  <c:v>2.0209999999999999</c:v>
                </c:pt>
                <c:pt idx="22">
                  <c:v>2.2000000000000002</c:v>
                </c:pt>
                <c:pt idx="23">
                  <c:v>1</c:v>
                </c:pt>
                <c:pt idx="24">
                  <c:v>0.30199999999999999</c:v>
                </c:pt>
                <c:pt idx="25">
                  <c:v>0.55100000000000005</c:v>
                </c:pt>
                <c:pt idx="26">
                  <c:v>0.02</c:v>
                </c:pt>
                <c:pt idx="27">
                  <c:v>0.74</c:v>
                </c:pt>
                <c:pt idx="28">
                  <c:v>3.0379999999999998</c:v>
                </c:pt>
                <c:pt idx="29">
                  <c:v>0.218</c:v>
                </c:pt>
                <c:pt idx="30">
                  <c:v>2.6696770000000001</c:v>
                </c:pt>
                <c:pt idx="31">
                  <c:v>7.1907220000000001</c:v>
                </c:pt>
                <c:pt idx="32">
                  <c:v>2.3476629999999998</c:v>
                </c:pt>
                <c:pt idx="33">
                  <c:v>5.5122999999999998E-2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C-4DB0-9DEA-2101AE2E734A}"/>
            </c:ext>
          </c:extLst>
        </c:ser>
        <c:ser>
          <c:idx val="5"/>
          <c:order val="5"/>
          <c:tx>
            <c:strRef>
              <c:f>Tabell!$G$2</c:f>
              <c:strCache>
                <c:ptCount val="1"/>
                <c:pt idx="0">
                  <c:v>Solenergi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val>
            <c:numRef>
              <c:f>Tabell!$G$3:$G$36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2E-3</c:v>
                </c:pt>
                <c:pt idx="24">
                  <c:v>6.1545000000000002E-2</c:v>
                </c:pt>
                <c:pt idx="25">
                  <c:v>0.26003500000000002</c:v>
                </c:pt>
                <c:pt idx="26">
                  <c:v>0.4657</c:v>
                </c:pt>
                <c:pt idx="27">
                  <c:v>0.70918000000000003</c:v>
                </c:pt>
                <c:pt idx="28">
                  <c:v>1.2527549999999998</c:v>
                </c:pt>
                <c:pt idx="29">
                  <c:v>2.09768</c:v>
                </c:pt>
                <c:pt idx="30">
                  <c:v>3.1692749999999998</c:v>
                </c:pt>
                <c:pt idx="31">
                  <c:v>4.9548800000000002</c:v>
                </c:pt>
                <c:pt idx="32">
                  <c:v>8.8722700000000003</c:v>
                </c:pt>
                <c:pt idx="33">
                  <c:v>13.188565000000001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CD-46D4-84B0-662B7B4FE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85440"/>
        <c:axId val="48686976"/>
      </c:areaChart>
      <c:catAx>
        <c:axId val="486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4868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86869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6.5552076167319437E-3"/>
              <c:y val="5.382342209183801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48685440"/>
        <c:crosses val="autoZero"/>
        <c:crossBetween val="midCat"/>
        <c:majorUnit val="25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 descr="Diagram som visar utvecklingen av elanskaffningen till Åland (både egen produktion och import). Diagrammet förklaras utförligare under temaområdet Hållbar utveckling." title="Elanskaffningen, Gigawattimmar (GWh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0BF1464-2DEE-4742-8376-6D06F8D4A048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anskaffning" displayName="Elanskaffning" ref="A2:I36" totalsRowShown="0" headerRowDxfId="10" dataDxfId="9">
  <autoFilter ref="A2:I36" xr:uid="{2F0E1BAA-1740-421D-94BD-5A3908C8A71D}"/>
  <tableColumns count="9">
    <tableColumn id="1" xr3:uid="{00000000-0010-0000-0000-000001000000}" name="År" dataDxfId="8">
      <calculatedColumnFormula>A2+1</calculatedColumnFormula>
    </tableColumn>
    <tableColumn id="3" xr3:uid="{00000000-0010-0000-0000-000003000000}" name="Import Sverige" dataDxfId="7"/>
    <tableColumn id="4" xr3:uid="{00000000-0010-0000-0000-000004000000}" name="Import Finland" dataDxfId="6"/>
    <tableColumn id="5" xr3:uid="{00000000-0010-0000-0000-000005000000}" name="Olja" dataDxfId="5"/>
    <tableColumn id="6" xr3:uid="{00000000-0010-0000-0000-000006000000}" name="Vindkraft" dataDxfId="4"/>
    <tableColumn id="7" xr3:uid="{00000000-0010-0000-0000-000007000000}" name="Bioenergi" dataDxfId="3"/>
    <tableColumn id="8" xr3:uid="{64766E22-BB31-438A-AAB9-81F4D1E2AC7E}" name="Solenergi" dataDxfId="2"/>
    <tableColumn id="2" xr3:uid="{00000000-0010-0000-0000-000002000000}" name="Totalt" dataDxfId="0">
      <calculatedColumnFormula>SUM(B3:G3)</calculatedColumnFormula>
    </tableColumn>
    <tableColumn id="11" xr3:uid="{50183E3B-5D0D-4EDA-9E8F-EF467CC2CEE6}" name="Export av el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J41"/>
  <sheetViews>
    <sheetView showGridLines="0" zoomScaleNormal="100" workbookViewId="0">
      <pane ySplit="2" topLeftCell="A19" activePane="bottomLeft" state="frozen"/>
      <selection pane="bottomLeft" activeCell="I23" sqref="I23"/>
    </sheetView>
  </sheetViews>
  <sheetFormatPr defaultColWidth="9.109375" defaultRowHeight="13.2" x14ac:dyDescent="0.25"/>
  <cols>
    <col min="1" max="1" width="36.33203125" style="2" bestFit="1" customWidth="1"/>
    <col min="2" max="3" width="13.109375" style="2" bestFit="1" customWidth="1"/>
    <col min="4" max="4" width="5.6640625" style="2" bestFit="1" customWidth="1"/>
    <col min="5" max="5" width="9.44140625" style="2" bestFit="1" customWidth="1"/>
    <col min="6" max="6" width="9.6640625" style="2" bestFit="1" customWidth="1"/>
    <col min="7" max="7" width="9.6640625" style="2" customWidth="1"/>
    <col min="8" max="8" width="7" style="1" bestFit="1" customWidth="1"/>
    <col min="9" max="9" width="11.6640625" style="2" customWidth="1"/>
    <col min="11" max="16384" width="9.109375" style="2"/>
  </cols>
  <sheetData>
    <row r="1" spans="1:10" ht="13.8" x14ac:dyDescent="0.3">
      <c r="A1" s="3" t="str">
        <f>CONCATENATE("Elanskaffningen ",MIN(Elanskaffning[År]),"–",MAX(Elanskaffning[År]),", Gigawattimmar (GWh)")</f>
        <v>Elanskaffningen 1980–2024, Gigawattimmar (GWh)</v>
      </c>
      <c r="B1" s="1"/>
      <c r="C1" s="1"/>
      <c r="D1" s="1"/>
      <c r="E1" s="1"/>
      <c r="F1" s="1"/>
      <c r="G1" s="1"/>
      <c r="J1" s="2"/>
    </row>
    <row r="2" spans="1:10" ht="12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9</v>
      </c>
      <c r="H2" s="1" t="s">
        <v>8</v>
      </c>
      <c r="I2" s="2" t="s">
        <v>14</v>
      </c>
      <c r="J2" s="2"/>
    </row>
    <row r="3" spans="1:10" ht="12" x14ac:dyDescent="0.25">
      <c r="A3" s="4">
        <v>1980</v>
      </c>
      <c r="B3" s="5">
        <v>79</v>
      </c>
      <c r="C3" s="5">
        <v>2</v>
      </c>
      <c r="D3" s="5">
        <v>21</v>
      </c>
      <c r="E3" s="5">
        <v>0</v>
      </c>
      <c r="F3" s="6" t="s">
        <v>7</v>
      </c>
      <c r="G3" s="6" t="s">
        <v>7</v>
      </c>
      <c r="H3" s="8">
        <f>SUM(B3:G3)</f>
        <v>102</v>
      </c>
      <c r="I3" s="6" t="s">
        <v>7</v>
      </c>
      <c r="J3" s="2"/>
    </row>
    <row r="4" spans="1:10" ht="12" x14ac:dyDescent="0.25">
      <c r="A4" s="4">
        <v>1985</v>
      </c>
      <c r="B4" s="5">
        <v>157</v>
      </c>
      <c r="C4" s="5">
        <v>3</v>
      </c>
      <c r="D4" s="5">
        <v>4</v>
      </c>
      <c r="E4" s="5">
        <v>0</v>
      </c>
      <c r="F4" s="6" t="s">
        <v>7</v>
      </c>
      <c r="G4" s="6" t="s">
        <v>7</v>
      </c>
      <c r="H4" s="8">
        <f>SUM(B4:G4)</f>
        <v>164</v>
      </c>
      <c r="I4" s="6" t="s">
        <v>7</v>
      </c>
      <c r="J4" s="2"/>
    </row>
    <row r="5" spans="1:10" ht="12" x14ac:dyDescent="0.25">
      <c r="A5" s="4">
        <v>1990</v>
      </c>
      <c r="B5" s="5">
        <v>159</v>
      </c>
      <c r="C5" s="5">
        <v>1</v>
      </c>
      <c r="D5" s="5">
        <v>31</v>
      </c>
      <c r="E5" s="5">
        <v>0</v>
      </c>
      <c r="F5" s="6" t="s">
        <v>7</v>
      </c>
      <c r="G5" s="6" t="s">
        <v>7</v>
      </c>
      <c r="H5" s="8">
        <f>SUM(B5:G5)</f>
        <v>191</v>
      </c>
      <c r="I5" s="6" t="s">
        <v>7</v>
      </c>
      <c r="J5" s="2"/>
    </row>
    <row r="6" spans="1:10" ht="12" x14ac:dyDescent="0.25">
      <c r="A6" s="4">
        <v>1994</v>
      </c>
      <c r="B6" s="5">
        <v>112</v>
      </c>
      <c r="C6" s="5">
        <v>8</v>
      </c>
      <c r="D6" s="5">
        <v>89</v>
      </c>
      <c r="E6" s="5">
        <v>0.4</v>
      </c>
      <c r="F6" s="6" t="s">
        <v>7</v>
      </c>
      <c r="G6" s="6" t="s">
        <v>7</v>
      </c>
      <c r="H6" s="8">
        <f>SUM(B6:G6)</f>
        <v>209.4</v>
      </c>
      <c r="I6" s="6" t="s">
        <v>7</v>
      </c>
      <c r="J6" s="2"/>
    </row>
    <row r="7" spans="1:10" ht="12" x14ac:dyDescent="0.25">
      <c r="A7" s="4">
        <f>A6+1</f>
        <v>1995</v>
      </c>
      <c r="B7" s="5">
        <v>123</v>
      </c>
      <c r="C7" s="5">
        <v>9</v>
      </c>
      <c r="D7" s="5">
        <v>78</v>
      </c>
      <c r="E7" s="5">
        <v>1.1000000000000001</v>
      </c>
      <c r="F7" s="6" t="s">
        <v>7</v>
      </c>
      <c r="G7" s="6" t="s">
        <v>7</v>
      </c>
      <c r="H7" s="8">
        <f>SUM(B7:G7)</f>
        <v>211.1</v>
      </c>
      <c r="I7" s="6" t="s">
        <v>7</v>
      </c>
      <c r="J7" s="2"/>
    </row>
    <row r="8" spans="1:10" ht="12" x14ac:dyDescent="0.25">
      <c r="A8" s="4">
        <f t="shared" ref="A8:A23" si="0">A7+1</f>
        <v>1996</v>
      </c>
      <c r="B8" s="5">
        <v>125</v>
      </c>
      <c r="C8" s="5">
        <v>5</v>
      </c>
      <c r="D8" s="5">
        <v>91</v>
      </c>
      <c r="E8" s="5">
        <v>1.5</v>
      </c>
      <c r="F8" s="6" t="s">
        <v>7</v>
      </c>
      <c r="G8" s="6" t="s">
        <v>7</v>
      </c>
      <c r="H8" s="8">
        <f>SUM(B8:G8)</f>
        <v>222.5</v>
      </c>
      <c r="I8" s="6" t="s">
        <v>7</v>
      </c>
      <c r="J8" s="2"/>
    </row>
    <row r="9" spans="1:10" ht="12" x14ac:dyDescent="0.25">
      <c r="A9" s="4">
        <f t="shared" si="0"/>
        <v>1997</v>
      </c>
      <c r="B9" s="5">
        <v>126</v>
      </c>
      <c r="C9" s="5">
        <v>6</v>
      </c>
      <c r="D9" s="5">
        <v>89</v>
      </c>
      <c r="E9" s="5">
        <v>2.2000000000000002</v>
      </c>
      <c r="F9" s="6" t="s">
        <v>7</v>
      </c>
      <c r="G9" s="6" t="s">
        <v>7</v>
      </c>
      <c r="H9" s="8">
        <f>SUM(B9:G9)</f>
        <v>223.2</v>
      </c>
      <c r="I9" s="6" t="s">
        <v>7</v>
      </c>
      <c r="J9" s="2"/>
    </row>
    <row r="10" spans="1:10" ht="12" x14ac:dyDescent="0.25">
      <c r="A10" s="4">
        <f t="shared" si="0"/>
        <v>1998</v>
      </c>
      <c r="B10" s="5">
        <v>129</v>
      </c>
      <c r="C10" s="5">
        <v>5</v>
      </c>
      <c r="D10" s="5">
        <v>91</v>
      </c>
      <c r="E10" s="5">
        <v>8.8000000000000007</v>
      </c>
      <c r="F10" s="6" t="s">
        <v>7</v>
      </c>
      <c r="G10" s="6" t="s">
        <v>7</v>
      </c>
      <c r="H10" s="8">
        <f>SUM(B10:G10)</f>
        <v>233.8</v>
      </c>
      <c r="I10" s="6" t="s">
        <v>7</v>
      </c>
      <c r="J10" s="2"/>
    </row>
    <row r="11" spans="1:10" ht="12" x14ac:dyDescent="0.25">
      <c r="A11" s="4">
        <f t="shared" si="0"/>
        <v>1999</v>
      </c>
      <c r="B11" s="5">
        <v>132</v>
      </c>
      <c r="C11" s="5">
        <v>4.7</v>
      </c>
      <c r="D11" s="5">
        <v>86.1</v>
      </c>
      <c r="E11" s="5">
        <v>11.7</v>
      </c>
      <c r="F11" s="6" t="s">
        <v>7</v>
      </c>
      <c r="G11" s="6" t="s">
        <v>7</v>
      </c>
      <c r="H11" s="8">
        <f>SUM(B11:G11)</f>
        <v>234.49999999999997</v>
      </c>
      <c r="I11" s="6" t="s">
        <v>7</v>
      </c>
      <c r="J11" s="2"/>
    </row>
    <row r="12" spans="1:10" ht="12" x14ac:dyDescent="0.25">
      <c r="A12" s="4">
        <f t="shared" si="0"/>
        <v>2000</v>
      </c>
      <c r="B12" s="5">
        <v>194.1</v>
      </c>
      <c r="C12" s="5">
        <v>13.6</v>
      </c>
      <c r="D12" s="5">
        <v>19.8</v>
      </c>
      <c r="E12" s="5">
        <v>14.6</v>
      </c>
      <c r="F12" s="6" t="s">
        <v>7</v>
      </c>
      <c r="G12" s="6" t="s">
        <v>7</v>
      </c>
      <c r="H12" s="8">
        <f>SUM(B12:G12)</f>
        <v>242.1</v>
      </c>
      <c r="I12" s="6" t="s">
        <v>7</v>
      </c>
      <c r="J12" s="2"/>
    </row>
    <row r="13" spans="1:10" ht="12" x14ac:dyDescent="0.25">
      <c r="A13" s="4">
        <f t="shared" si="0"/>
        <v>2001</v>
      </c>
      <c r="B13" s="5">
        <v>210</v>
      </c>
      <c r="C13" s="5">
        <v>26</v>
      </c>
      <c r="D13" s="5">
        <v>1</v>
      </c>
      <c r="E13" s="5">
        <v>14</v>
      </c>
      <c r="F13" s="6" t="s">
        <v>7</v>
      </c>
      <c r="G13" s="6" t="s">
        <v>7</v>
      </c>
      <c r="H13" s="8">
        <f>SUM(B13:G13)</f>
        <v>251</v>
      </c>
      <c r="I13" s="6" t="s">
        <v>7</v>
      </c>
      <c r="J13" s="2"/>
    </row>
    <row r="14" spans="1:10" ht="12" x14ac:dyDescent="0.25">
      <c r="A14" s="4">
        <f t="shared" si="0"/>
        <v>2002</v>
      </c>
      <c r="B14" s="5">
        <v>207.62</v>
      </c>
      <c r="C14" s="5">
        <v>15.78</v>
      </c>
      <c r="D14" s="5">
        <v>22.39</v>
      </c>
      <c r="E14" s="5">
        <v>12.43</v>
      </c>
      <c r="F14" s="6" t="s">
        <v>7</v>
      </c>
      <c r="G14" s="6" t="s">
        <v>7</v>
      </c>
      <c r="H14" s="8">
        <f>SUM(B14:G14)</f>
        <v>258.22000000000003</v>
      </c>
      <c r="I14" s="6" t="s">
        <v>7</v>
      </c>
      <c r="J14" s="2"/>
    </row>
    <row r="15" spans="1:10" ht="12" x14ac:dyDescent="0.25">
      <c r="A15" s="4">
        <f t="shared" si="0"/>
        <v>2003</v>
      </c>
      <c r="B15" s="5">
        <v>206</v>
      </c>
      <c r="C15" s="5">
        <v>17</v>
      </c>
      <c r="D15" s="5">
        <v>25</v>
      </c>
      <c r="E15" s="5">
        <v>16</v>
      </c>
      <c r="F15" s="6" t="s">
        <v>7</v>
      </c>
      <c r="G15" s="6" t="s">
        <v>7</v>
      </c>
      <c r="H15" s="8">
        <f>SUM(B15:G15)</f>
        <v>264</v>
      </c>
      <c r="I15" s="6" t="s">
        <v>7</v>
      </c>
      <c r="J15" s="2"/>
    </row>
    <row r="16" spans="1:10" ht="12" x14ac:dyDescent="0.25">
      <c r="A16" s="4">
        <f t="shared" si="0"/>
        <v>2004</v>
      </c>
      <c r="B16" s="5">
        <v>218</v>
      </c>
      <c r="C16" s="5">
        <v>17.899999999999999</v>
      </c>
      <c r="D16" s="5">
        <v>9.6</v>
      </c>
      <c r="E16" s="5">
        <v>16.100000000000001</v>
      </c>
      <c r="F16" s="6" t="s">
        <v>7</v>
      </c>
      <c r="G16" s="6" t="s">
        <v>7</v>
      </c>
      <c r="H16" s="8">
        <f>SUM(B16:G16)</f>
        <v>261.60000000000002</v>
      </c>
      <c r="I16" s="6" t="s">
        <v>7</v>
      </c>
      <c r="J16" s="2"/>
    </row>
    <row r="17" spans="1:10" ht="12" x14ac:dyDescent="0.25">
      <c r="A17" s="4">
        <f t="shared" si="0"/>
        <v>2005</v>
      </c>
      <c r="B17" s="5">
        <v>225.2</v>
      </c>
      <c r="C17" s="5">
        <v>18.399999999999999</v>
      </c>
      <c r="D17" s="5">
        <v>4.3</v>
      </c>
      <c r="E17" s="5">
        <v>18.7</v>
      </c>
      <c r="F17" s="6" t="s">
        <v>7</v>
      </c>
      <c r="G17" s="6" t="s">
        <v>7</v>
      </c>
      <c r="H17" s="8">
        <f>SUM(B17:G17)</f>
        <v>266.60000000000002</v>
      </c>
      <c r="I17" s="6" t="s">
        <v>7</v>
      </c>
      <c r="J17" s="2"/>
    </row>
    <row r="18" spans="1:10" ht="12" x14ac:dyDescent="0.25">
      <c r="A18" s="4">
        <f t="shared" si="0"/>
        <v>2006</v>
      </c>
      <c r="B18" s="5">
        <v>233.7</v>
      </c>
      <c r="C18" s="5">
        <v>15.9</v>
      </c>
      <c r="D18" s="5">
        <v>3.1</v>
      </c>
      <c r="E18" s="5">
        <v>17.3</v>
      </c>
      <c r="F18" s="6" t="s">
        <v>7</v>
      </c>
      <c r="G18" s="6" t="s">
        <v>7</v>
      </c>
      <c r="H18" s="8">
        <f>SUM(B18:G18)</f>
        <v>270</v>
      </c>
      <c r="I18" s="6" t="s">
        <v>7</v>
      </c>
      <c r="J18" s="2"/>
    </row>
    <row r="19" spans="1:10" ht="12" x14ac:dyDescent="0.25">
      <c r="A19" s="4">
        <f t="shared" si="0"/>
        <v>2007</v>
      </c>
      <c r="B19" s="5">
        <v>216</v>
      </c>
      <c r="C19" s="5">
        <v>15</v>
      </c>
      <c r="D19" s="5">
        <v>2</v>
      </c>
      <c r="E19" s="5">
        <v>35</v>
      </c>
      <c r="F19" s="6" t="s">
        <v>7</v>
      </c>
      <c r="G19" s="6" t="s">
        <v>7</v>
      </c>
      <c r="H19" s="8">
        <f>SUM(B19:G19)</f>
        <v>268</v>
      </c>
      <c r="I19" s="6" t="s">
        <v>7</v>
      </c>
      <c r="J19" s="2"/>
    </row>
    <row r="20" spans="1:10" ht="12" x14ac:dyDescent="0.25">
      <c r="A20" s="4">
        <f t="shared" si="0"/>
        <v>2008</v>
      </c>
      <c r="B20" s="5">
        <v>184.6</v>
      </c>
      <c r="C20" s="5">
        <v>12</v>
      </c>
      <c r="D20" s="5">
        <v>2.4</v>
      </c>
      <c r="E20" s="5">
        <v>62.4</v>
      </c>
      <c r="F20" s="5">
        <v>5.5</v>
      </c>
      <c r="G20" s="6" t="s">
        <v>7</v>
      </c>
      <c r="H20" s="8">
        <f>SUM(B20:G20)</f>
        <v>266.89999999999998</v>
      </c>
      <c r="I20" s="6" t="s">
        <v>7</v>
      </c>
      <c r="J20" s="2"/>
    </row>
    <row r="21" spans="1:10" ht="12" x14ac:dyDescent="0.25">
      <c r="A21" s="4">
        <f t="shared" si="0"/>
        <v>2009</v>
      </c>
      <c r="B21" s="5">
        <v>192.51599999999999</v>
      </c>
      <c r="C21" s="5">
        <v>16.998000000000001</v>
      </c>
      <c r="D21" s="5">
        <v>2.2149999999999999</v>
      </c>
      <c r="E21" s="5">
        <v>54.002000000000002</v>
      </c>
      <c r="F21" s="5">
        <v>10.683</v>
      </c>
      <c r="G21" s="6" t="s">
        <v>7</v>
      </c>
      <c r="H21" s="8">
        <f>SUM(B21:G21)</f>
        <v>276.41399999999999</v>
      </c>
      <c r="I21" s="6" t="s">
        <v>7</v>
      </c>
      <c r="J21" s="2"/>
    </row>
    <row r="22" spans="1:10" ht="12" x14ac:dyDescent="0.25">
      <c r="A22" s="4">
        <f t="shared" si="0"/>
        <v>2010</v>
      </c>
      <c r="B22" s="5">
        <v>205.976</v>
      </c>
      <c r="C22" s="5">
        <v>21.806000000000001</v>
      </c>
      <c r="D22" s="5">
        <v>8.26</v>
      </c>
      <c r="E22" s="5">
        <v>53.335999999999999</v>
      </c>
      <c r="F22" s="5">
        <v>10.852</v>
      </c>
      <c r="G22" s="6" t="s">
        <v>7</v>
      </c>
      <c r="H22" s="8">
        <f>SUM(B22:G22)</f>
        <v>300.22999999999996</v>
      </c>
      <c r="I22" s="6" t="s">
        <v>7</v>
      </c>
      <c r="J22" s="2"/>
    </row>
    <row r="23" spans="1:10" ht="12" x14ac:dyDescent="0.25">
      <c r="A23" s="4">
        <f t="shared" si="0"/>
        <v>2011</v>
      </c>
      <c r="B23" s="5">
        <v>193.245</v>
      </c>
      <c r="C23" s="5">
        <v>16.36</v>
      </c>
      <c r="D23" s="5">
        <v>1.782</v>
      </c>
      <c r="E23" s="5">
        <v>65.03</v>
      </c>
      <c r="F23" s="5">
        <v>7.6639999999999997</v>
      </c>
      <c r="G23" s="6" t="s">
        <v>7</v>
      </c>
      <c r="H23" s="8">
        <f>SUM(B23:G23)</f>
        <v>284.08100000000002</v>
      </c>
      <c r="I23" s="6" t="s">
        <v>7</v>
      </c>
      <c r="J23" s="2"/>
    </row>
    <row r="24" spans="1:10" ht="12" x14ac:dyDescent="0.25">
      <c r="A24" s="4">
        <f t="shared" ref="A24:A29" si="1">A23+1</f>
        <v>2012</v>
      </c>
      <c r="B24" s="5">
        <v>212.43100000000001</v>
      </c>
      <c r="C24" s="5">
        <v>19.684999999999999</v>
      </c>
      <c r="D24" s="5">
        <v>0.82299999999999995</v>
      </c>
      <c r="E24" s="5">
        <v>61.406999999999996</v>
      </c>
      <c r="F24" s="5">
        <v>2.0209999999999999</v>
      </c>
      <c r="G24" s="6" t="s">
        <v>7</v>
      </c>
      <c r="H24" s="8">
        <f>SUM(B24:G24)</f>
        <v>296.36700000000002</v>
      </c>
      <c r="I24" s="6" t="s">
        <v>7</v>
      </c>
      <c r="J24" s="2"/>
    </row>
    <row r="25" spans="1:10" ht="12" x14ac:dyDescent="0.25">
      <c r="A25" s="4">
        <f t="shared" si="1"/>
        <v>2013</v>
      </c>
      <c r="B25" s="5">
        <v>215</v>
      </c>
      <c r="C25" s="5">
        <v>17.8</v>
      </c>
      <c r="D25" s="5">
        <v>0.8</v>
      </c>
      <c r="E25" s="5">
        <v>58.2</v>
      </c>
      <c r="F25" s="5">
        <v>2.2000000000000002</v>
      </c>
      <c r="G25" s="6" t="s">
        <v>7</v>
      </c>
      <c r="H25" s="8">
        <f>SUM(B25:G25)</f>
        <v>294</v>
      </c>
      <c r="I25" s="6" t="s">
        <v>7</v>
      </c>
      <c r="J25" s="2"/>
    </row>
    <row r="26" spans="1:10" ht="12" x14ac:dyDescent="0.25">
      <c r="A26" s="4">
        <f t="shared" si="1"/>
        <v>2014</v>
      </c>
      <c r="B26" s="5">
        <v>200.7</v>
      </c>
      <c r="C26" s="5">
        <v>17.600000000000001</v>
      </c>
      <c r="D26" s="5">
        <v>11.7</v>
      </c>
      <c r="E26" s="5">
        <v>57.5</v>
      </c>
      <c r="F26" s="5">
        <v>1</v>
      </c>
      <c r="G26" s="6">
        <v>2E-3</v>
      </c>
      <c r="H26" s="8">
        <f>SUM(B26:G26)</f>
        <v>288.50200000000001</v>
      </c>
      <c r="I26" s="6" t="s">
        <v>7</v>
      </c>
      <c r="J26" s="2"/>
    </row>
    <row r="27" spans="1:10" ht="12" x14ac:dyDescent="0.25">
      <c r="A27" s="4">
        <f t="shared" si="1"/>
        <v>2015</v>
      </c>
      <c r="B27" s="5">
        <v>199.267</v>
      </c>
      <c r="C27" s="5">
        <v>20.797000000000001</v>
      </c>
      <c r="D27" s="5">
        <v>2.4780000000000002</v>
      </c>
      <c r="E27" s="5">
        <v>64.551000000000002</v>
      </c>
      <c r="F27" s="5">
        <v>0.30199999999999999</v>
      </c>
      <c r="G27" s="6">
        <v>6.1545000000000002E-2</v>
      </c>
      <c r="H27" s="8">
        <f>SUM(B27:G27)</f>
        <v>287.45654500000006</v>
      </c>
      <c r="I27" s="6" t="s">
        <v>7</v>
      </c>
      <c r="J27" s="2"/>
    </row>
    <row r="28" spans="1:10" ht="12" x14ac:dyDescent="0.25">
      <c r="A28" s="4">
        <f t="shared" si="1"/>
        <v>2016</v>
      </c>
      <c r="B28" s="5">
        <v>230</v>
      </c>
      <c r="C28" s="5">
        <v>18</v>
      </c>
      <c r="D28" s="5">
        <v>0.25</v>
      </c>
      <c r="E28" s="5">
        <v>56.856999999999999</v>
      </c>
      <c r="F28" s="5">
        <v>0.55100000000000005</v>
      </c>
      <c r="G28" s="6">
        <v>0.26003500000000002</v>
      </c>
      <c r="H28" s="8">
        <f>SUM(B28:G28)</f>
        <v>305.91803499999997</v>
      </c>
      <c r="I28" s="6" t="s">
        <v>7</v>
      </c>
      <c r="J28" s="2"/>
    </row>
    <row r="29" spans="1:10" ht="12" x14ac:dyDescent="0.25">
      <c r="A29" s="4">
        <f t="shared" si="1"/>
        <v>2017</v>
      </c>
      <c r="B29" s="5">
        <v>242</v>
      </c>
      <c r="C29" s="5">
        <v>16.614000000000001</v>
      </c>
      <c r="D29" s="5">
        <v>7.0999999999999994E-2</v>
      </c>
      <c r="E29" s="5">
        <v>57</v>
      </c>
      <c r="F29" s="5">
        <v>0.02</v>
      </c>
      <c r="G29" s="6">
        <v>0.4657</v>
      </c>
      <c r="H29" s="8">
        <f>SUM(B29:G29)</f>
        <v>316.17070000000001</v>
      </c>
      <c r="I29" s="6" t="s">
        <v>7</v>
      </c>
      <c r="J29" s="2"/>
    </row>
    <row r="30" spans="1:10" ht="12" x14ac:dyDescent="0.25">
      <c r="A30" s="4">
        <f t="shared" ref="A30:A35" si="2">A29+1</f>
        <v>2018</v>
      </c>
      <c r="B30" s="5">
        <v>238</v>
      </c>
      <c r="C30" s="5">
        <v>27.314</v>
      </c>
      <c r="D30" s="5">
        <v>0.113</v>
      </c>
      <c r="E30" s="5">
        <v>54</v>
      </c>
      <c r="F30" s="5">
        <v>0.74</v>
      </c>
      <c r="G30" s="6">
        <v>0.70918000000000003</v>
      </c>
      <c r="H30" s="8">
        <f>SUM(B30:G30)</f>
        <v>320.87618000000003</v>
      </c>
      <c r="I30" s="5">
        <v>0.3</v>
      </c>
      <c r="J30" s="2"/>
    </row>
    <row r="31" spans="1:10" ht="12" x14ac:dyDescent="0.25">
      <c r="A31" s="4">
        <f t="shared" si="2"/>
        <v>2019</v>
      </c>
      <c r="B31" s="5">
        <v>237.36600000000001</v>
      </c>
      <c r="C31" s="5">
        <v>14.0227</v>
      </c>
      <c r="D31" s="5">
        <v>7.4999999999999997E-2</v>
      </c>
      <c r="E31" s="5">
        <v>58.115699999999997</v>
      </c>
      <c r="F31" s="5">
        <v>3.0379999999999998</v>
      </c>
      <c r="G31" s="6">
        <v>1.2527549999999998</v>
      </c>
      <c r="H31" s="8">
        <f>SUM(B31:G31)</f>
        <v>313.87015500000001</v>
      </c>
      <c r="I31" s="5">
        <v>4.7999999999999996E-3</v>
      </c>
      <c r="J31" s="2"/>
    </row>
    <row r="32" spans="1:10" ht="12" x14ac:dyDescent="0.25">
      <c r="A32" s="4">
        <f t="shared" si="2"/>
        <v>2020</v>
      </c>
      <c r="B32" s="5">
        <v>229.934</v>
      </c>
      <c r="C32" s="5">
        <v>12.183</v>
      </c>
      <c r="D32" s="5">
        <v>8.7999999999999995E-2</v>
      </c>
      <c r="E32" s="5">
        <v>57.244</v>
      </c>
      <c r="F32" s="5">
        <v>0.218</v>
      </c>
      <c r="G32" s="6">
        <v>2.09768</v>
      </c>
      <c r="H32" s="8">
        <f>SUM(B32:G32)</f>
        <v>301.76468</v>
      </c>
      <c r="I32" s="6" t="s">
        <v>7</v>
      </c>
      <c r="J32" s="2"/>
    </row>
    <row r="33" spans="1:10" ht="12" x14ac:dyDescent="0.25">
      <c r="A33" s="4">
        <f t="shared" si="2"/>
        <v>2021</v>
      </c>
      <c r="B33" s="5">
        <v>251.655731</v>
      </c>
      <c r="C33" s="5">
        <v>16.357627000000001</v>
      </c>
      <c r="D33" s="5">
        <v>0.53332900000000005</v>
      </c>
      <c r="E33" s="5">
        <v>56.213546999999998</v>
      </c>
      <c r="F33" s="5">
        <v>2.6696770000000001</v>
      </c>
      <c r="G33" s="6">
        <v>3.1692749999999998</v>
      </c>
      <c r="H33" s="8">
        <f>SUM(B33:G33)</f>
        <v>330.59918599999997</v>
      </c>
      <c r="I33" s="5">
        <v>0.20746400000000001</v>
      </c>
      <c r="J33" s="2"/>
    </row>
    <row r="34" spans="1:10" ht="12" x14ac:dyDescent="0.25">
      <c r="A34" s="4">
        <f t="shared" si="2"/>
        <v>2022</v>
      </c>
      <c r="B34" s="5">
        <v>171.292564</v>
      </c>
      <c r="C34" s="5">
        <v>11.517172</v>
      </c>
      <c r="D34" s="5">
        <v>3.1564000000000002E-2</v>
      </c>
      <c r="E34" s="5">
        <v>134.07300000000001</v>
      </c>
      <c r="F34" s="5">
        <v>7.1907220000000001</v>
      </c>
      <c r="G34" s="6">
        <v>4.9548800000000002</v>
      </c>
      <c r="H34" s="8">
        <f>SUM(B34:G34)</f>
        <v>329.05990200000002</v>
      </c>
      <c r="I34" s="5">
        <v>22.239796999999999</v>
      </c>
      <c r="J34" s="2"/>
    </row>
    <row r="35" spans="1:10" ht="12" x14ac:dyDescent="0.25">
      <c r="A35" s="4">
        <f t="shared" si="2"/>
        <v>2023</v>
      </c>
      <c r="B35" s="5">
        <v>136.41011599999999</v>
      </c>
      <c r="C35" s="5">
        <v>10.441844</v>
      </c>
      <c r="D35" s="5">
        <v>2.4211631766E-2</v>
      </c>
      <c r="E35" s="5">
        <v>172.31097299999999</v>
      </c>
      <c r="F35" s="5">
        <v>2.3476629999999998</v>
      </c>
      <c r="G35" s="6">
        <v>8.8722700000000003</v>
      </c>
      <c r="H35" s="8">
        <f>SUM(B35:G35)</f>
        <v>330.40707763176601</v>
      </c>
      <c r="I35" s="5">
        <v>37.604357</v>
      </c>
      <c r="J35" s="2"/>
    </row>
    <row r="36" spans="1:10" ht="16.95" customHeight="1" x14ac:dyDescent="0.25">
      <c r="A36" s="4">
        <f>A35+1</f>
        <v>2024</v>
      </c>
      <c r="B36" s="5">
        <v>127.01300000000001</v>
      </c>
      <c r="C36" s="5">
        <v>7.516</v>
      </c>
      <c r="D36" s="5">
        <v>0.13300000000000001</v>
      </c>
      <c r="E36" s="5">
        <v>203.54</v>
      </c>
      <c r="F36" s="5">
        <v>5.5122999999999998E-2</v>
      </c>
      <c r="G36" s="6">
        <v>13.188565000000001</v>
      </c>
      <c r="H36" s="8">
        <f>SUM(B36:G36)</f>
        <v>351.44568799999996</v>
      </c>
      <c r="I36" s="5">
        <v>44.192999999999998</v>
      </c>
      <c r="J36" s="2"/>
    </row>
    <row r="37" spans="1:10" x14ac:dyDescent="0.25">
      <c r="A37" s="7" t="s">
        <v>5</v>
      </c>
    </row>
    <row r="38" spans="1:10" x14ac:dyDescent="0.25">
      <c r="A38" s="2" t="s">
        <v>10</v>
      </c>
    </row>
    <row r="39" spans="1:10" x14ac:dyDescent="0.25">
      <c r="A39" s="2" t="s">
        <v>11</v>
      </c>
    </row>
    <row r="40" spans="1:10" x14ac:dyDescent="0.25">
      <c r="A40" s="2" t="s">
        <v>12</v>
      </c>
    </row>
    <row r="41" spans="1:10" x14ac:dyDescent="0.25">
      <c r="A41" s="2" t="s">
        <v>13</v>
      </c>
    </row>
  </sheetData>
  <phoneticPr fontId="0" type="noConversion"/>
  <pageMargins left="0.75" right="0.75" top="1" bottom="1" header="0.5" footer="0.5"/>
  <headerFooter alignWithMargins="0"/>
  <ignoredErrors>
    <ignoredError sqref="A3:A6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BFBF-F671-4F59-8355-0DEEDB43F804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2008-11-13T07:59:51Z</dcterms:created>
  <dcterms:modified xsi:type="dcterms:W3CDTF">2025-04-02T10:03:35Z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59b4bd16f2194494a6a09e71173f9c0a</vt:lpwstr>
  </property>
</Properties>
</file>