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7390C56C-6A51-4988-BE2F-391765514D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9" i="2" l="1"/>
  <c r="G259" i="2"/>
  <c r="G774" i="1"/>
  <c r="E774" i="1"/>
  <c r="G773" i="1"/>
  <c r="E773" i="1"/>
  <c r="G772" i="1"/>
  <c r="E772" i="1"/>
  <c r="G258" i="2"/>
  <c r="E258" i="2"/>
  <c r="C259" i="2"/>
  <c r="C260" i="2"/>
  <c r="C261" i="2"/>
  <c r="C258" i="2"/>
  <c r="G771" i="1"/>
  <c r="E771" i="1"/>
  <c r="G770" i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<sst xmlns="http://schemas.openxmlformats.org/spreadsheetml/2006/main" count="1095" uniqueCount="32">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</sst>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  <c:pt idx="769">
                  <c:v>-0.3</c:v>
                </c:pt>
                <c:pt idx="770">
                  <c:v>2.8</c:v>
                </c:pt>
                <c:pt idx="771">
                  <c:v>5.4</c:v>
                </c:pt>
                <c:pt idx="772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61" totalsRowShown="0" headerRowDxfId="11">
  <autoFilter ref="A1:G261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9" activePane="bottomLeft" state="frozen"/>
      <selection pane="bottomLeft" activeCell="D775" sqref="D775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>
        <v>-0.3</v>
      </c>
      <c r="E771" s="4">
        <f>Månad[[#This Row],[Medeltemperatur]]-$J$3</f>
        <v>1.5999999999999999</v>
      </c>
      <c r="F771" s="4">
        <v>16.899999999999999</v>
      </c>
      <c r="G771" s="4">
        <f>Månad[[#This Row],[Nederbörd för perioden]]/$K$3*100</f>
        <v>51.212121212121211</v>
      </c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>
        <v>2.8</v>
      </c>
      <c r="E772" s="4">
        <f>Månad[[#This Row],[Medeltemperatur]]-$J$4</f>
        <v>2.8</v>
      </c>
      <c r="F772" s="4">
        <v>5.2</v>
      </c>
      <c r="G772" s="4">
        <f>Månad[[#This Row],[Nederbörd för perioden]]/$K$4*100</f>
        <v>17.333333333333336</v>
      </c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>
        <v>5.4</v>
      </c>
      <c r="E773" s="4">
        <f>Månad[[#This Row],[Medeltemperatur]]-$J$5</f>
        <v>1.6000000000000005</v>
      </c>
      <c r="F773" s="4">
        <v>43.7</v>
      </c>
      <c r="G773" s="4">
        <f>Månad[[#This Row],[Nederbörd för perioden]]/$K$5*100</f>
        <v>156.07142857142858</v>
      </c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>
        <v>7.9</v>
      </c>
      <c r="E774" s="4">
        <f>Månad[[#This Row],[Medeltemperatur]]-$J$6</f>
        <v>-0.69999999999999929</v>
      </c>
      <c r="F774" s="4">
        <v>18</v>
      </c>
      <c r="G774" s="4">
        <f>Månad[[#This Row],[Nederbörd för perioden]]/$K$6*100</f>
        <v>52.941176470588239</v>
      </c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/>
      <c r="E775" s="4"/>
      <c r="F775" s="4"/>
      <c r="G775" s="4"/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/>
      <c r="E776" s="4"/>
      <c r="F776" s="4"/>
      <c r="G776" s="4"/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/>
      <c r="E777" s="4"/>
      <c r="F777" s="4"/>
      <c r="G777" s="4"/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/>
      <c r="E778" s="4"/>
      <c r="F778" s="4"/>
      <c r="G778" s="4"/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3"/>
  <sheetViews>
    <sheetView showGridLines="0" zoomScaleNormal="100" workbookViewId="0">
      <pane ySplit="1" topLeftCell="A251" activePane="bottomLeft" state="frozen"/>
      <selection pane="bottomLeft" activeCell="D260" sqref="D260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14">
        <v>2025</v>
      </c>
      <c r="B258" s="15" t="s">
        <v>16</v>
      </c>
      <c r="C258" s="15" t="str">
        <f>Säsong[[#This Row],[Säsong]]&amp;"."&amp;RIGHT(Säsong[[#This Row],[År]],2)</f>
        <v>Vinter.25</v>
      </c>
      <c r="D258" s="16">
        <v>0.9</v>
      </c>
      <c r="E258" s="16">
        <f>Säsong[[#This Row],[Medeltemperatur]]-$J$2</f>
        <v>1.5</v>
      </c>
      <c r="F258" s="16">
        <v>113.2</v>
      </c>
      <c r="G258" s="16">
        <f>Säsong[[#This Row],[Nederbörd för perioden]]/$K$2*100</f>
        <v>81.438848920863322</v>
      </c>
    </row>
    <row r="259" spans="1:7" x14ac:dyDescent="0.3">
      <c r="A259" s="3">
        <v>2025</v>
      </c>
      <c r="B259" t="s">
        <v>17</v>
      </c>
      <c r="C259" t="str">
        <f>Säsong[[#This Row],[Säsong]]&amp;"."&amp;RIGHT(Säsong[[#This Row],[År]],2)</f>
        <v>Vår.25</v>
      </c>
      <c r="D259" s="4">
        <v>5.4</v>
      </c>
      <c r="E259" s="4">
        <f>Säsong[[#This Row],[Medeltemperatur]]-$J$3</f>
        <v>1.3000000000000007</v>
      </c>
      <c r="F259" s="4">
        <v>66.900000000000006</v>
      </c>
      <c r="G259" s="4">
        <f>Säsong[[#This Row],[Nederbörd för perioden]]/$K$3*100</f>
        <v>72.717391304347828</v>
      </c>
    </row>
    <row r="260" spans="1:7" x14ac:dyDescent="0.3">
      <c r="A260" s="3">
        <v>2025</v>
      </c>
      <c r="B260" t="s">
        <v>18</v>
      </c>
      <c r="C260" t="str">
        <f>Säsong[[#This Row],[Säsong]]&amp;"."&amp;RIGHT(Säsong[[#This Row],[År]],2)</f>
        <v>Sommar.25</v>
      </c>
      <c r="D260" s="4"/>
      <c r="E260" s="4"/>
      <c r="F260" s="4"/>
      <c r="G260" s="4"/>
    </row>
    <row r="261" spans="1:7" x14ac:dyDescent="0.3">
      <c r="A261" s="3">
        <v>2025</v>
      </c>
      <c r="B261" t="s">
        <v>19</v>
      </c>
      <c r="C261" t="str">
        <f>Säsong[[#This Row],[Säsong]]&amp;"."&amp;RIGHT(Säsong[[#This Row],[År]],2)</f>
        <v>Höst.25</v>
      </c>
      <c r="D261" s="4"/>
      <c r="E261" s="4"/>
      <c r="F261" s="4"/>
      <c r="G261" s="4"/>
    </row>
    <row r="262" spans="1:7" x14ac:dyDescent="0.3">
      <c r="A262" s="3" t="s">
        <v>25</v>
      </c>
    </row>
    <row r="263" spans="1:7" x14ac:dyDescent="0.3">
      <c r="A263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2025-06-03T12:54:12Z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