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E30D29A3-74D2-4150-9C7C-A8D27E66B9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7a" sheetId="13" r:id="rId1"/>
    <sheet name="Ekolog7b" sheetId="11" r:id="rId2"/>
    <sheet name="Tabell_månad" sheetId="1" r:id="rId3"/>
    <sheet name="Tabell_säsong" sheetId="2" r:id="rId4"/>
    <sheet name="Tabell_år" sheetId="3" r:id="rId5"/>
    <sheet name="ESRI_MAPINFO_SHEET" sheetId="14" state="very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76" i="1" l="1"/>
  <c r="E776" i="1"/>
  <c r="G775" i="1"/>
  <c r="E775" i="1"/>
  <c r="E259" i="2"/>
  <c r="G259" i="2"/>
  <c r="G774" i="1"/>
  <c r="E774" i="1"/>
  <c r="G773" i="1"/>
  <c r="E773" i="1"/>
  <c r="G772" i="1"/>
  <c r="E772" i="1"/>
  <c r="G258" i="2"/>
  <c r="E258" i="2"/>
  <c r="C259" i="2"/>
  <c r="C260" i="2"/>
  <c r="C261" i="2"/>
  <c r="C258" i="2"/>
  <c r="G771" i="1"/>
  <c r="E771" i="1"/>
  <c r="G770" i="1"/>
  <c r="E770" i="1"/>
  <c r="C771" i="1"/>
  <c r="C772" i="1"/>
  <c r="C773" i="1"/>
  <c r="C774" i="1"/>
  <c r="C775" i="1"/>
  <c r="C776" i="1"/>
  <c r="C777" i="1"/>
  <c r="C778" i="1"/>
  <c r="C779" i="1"/>
  <c r="C780" i="1"/>
  <c r="C781" i="1"/>
  <c r="C770" i="1"/>
  <c r="C65" i="3"/>
  <c r="E65" i="3"/>
  <c r="E257" i="2"/>
  <c r="E256" i="2"/>
  <c r="E769" i="1"/>
  <c r="E768" i="1"/>
  <c r="G257" i="2"/>
  <c r="G256" i="2"/>
  <c r="G769" i="1"/>
  <c r="G768" i="1"/>
  <c r="G767" i="1"/>
  <c r="G766" i="1"/>
  <c r="G765" i="1"/>
  <c r="E767" i="1"/>
  <c r="E766" i="1"/>
  <c r="E765" i="1"/>
  <c r="G764" i="1"/>
  <c r="E764" i="1"/>
  <c r="G255" i="2" l="1"/>
  <c r="G254" i="2"/>
  <c r="E255" i="2"/>
  <c r="E254" i="2"/>
  <c r="G763" i="1"/>
  <c r="E763" i="1"/>
  <c r="G762" i="1"/>
  <c r="E762" i="1"/>
  <c r="G760" i="1"/>
  <c r="G759" i="1"/>
  <c r="G758" i="1"/>
  <c r="E761" i="1"/>
  <c r="E760" i="1"/>
  <c r="E759" i="1"/>
  <c r="E755" i="1"/>
  <c r="G761" i="1"/>
  <c r="C255" i="2"/>
  <c r="C256" i="2"/>
  <c r="C257" i="2"/>
  <c r="C254" i="2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E758" i="1"/>
  <c r="E757" i="1"/>
  <c r="E756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G253" i="2"/>
  <c r="G252" i="2"/>
  <c r="G251" i="2"/>
  <c r="G250" i="2"/>
  <c r="G249" i="2"/>
  <c r="G248" i="2"/>
  <c r="G247" i="2"/>
  <c r="G246" i="2"/>
  <c r="E253" i="2"/>
  <c r="E252" i="2"/>
  <c r="E251" i="2"/>
  <c r="E250" i="2"/>
  <c r="E249" i="2"/>
  <c r="E248" i="2"/>
  <c r="E247" i="2"/>
  <c r="E246" i="2"/>
  <c r="C759" i="1"/>
  <c r="C760" i="1"/>
  <c r="C761" i="1"/>
  <c r="C762" i="1"/>
  <c r="C763" i="1"/>
  <c r="C764" i="1"/>
  <c r="C765" i="1"/>
  <c r="C766" i="1"/>
  <c r="C767" i="1"/>
  <c r="C768" i="1"/>
  <c r="C769" i="1"/>
  <c r="C758" i="1"/>
  <c r="C64" i="3"/>
  <c r="E64" i="3"/>
  <c r="C253" i="2" l="1"/>
  <c r="C252" i="2"/>
  <c r="C251" i="2"/>
  <c r="C250" i="2"/>
  <c r="C756" i="1"/>
  <c r="C757" i="1"/>
  <c r="C746" i="1"/>
  <c r="C747" i="1"/>
  <c r="C748" i="1"/>
  <c r="C749" i="1"/>
  <c r="C750" i="1"/>
  <c r="C751" i="1"/>
  <c r="C752" i="1"/>
  <c r="C753" i="1"/>
  <c r="C754" i="1"/>
  <c r="C755" i="1"/>
  <c r="E63" i="3"/>
  <c r="C63" i="3"/>
  <c r="C247" i="2"/>
  <c r="C248" i="2"/>
  <c r="C249" i="2"/>
  <c r="C246" i="2"/>
  <c r="C735" i="1"/>
  <c r="C736" i="1"/>
  <c r="C737" i="1"/>
  <c r="C738" i="1"/>
  <c r="C739" i="1"/>
  <c r="C740" i="1"/>
  <c r="C741" i="1"/>
  <c r="C742" i="1"/>
  <c r="C743" i="1"/>
  <c r="C744" i="1"/>
  <c r="C745" i="1"/>
  <c r="C734" i="1"/>
  <c r="G245" i="2"/>
  <c r="E245" i="2"/>
  <c r="E62" i="3"/>
  <c r="C62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M7" i="2"/>
  <c r="K7" i="2"/>
  <c r="J7" i="2"/>
  <c r="M15" i="1"/>
  <c r="L15" i="1"/>
  <c r="J15" i="1"/>
  <c r="K15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41" i="2"/>
  <c r="E237" i="2"/>
  <c r="E233" i="2"/>
  <c r="E229" i="2"/>
  <c r="E225" i="2"/>
  <c r="E221" i="2"/>
  <c r="E217" i="2"/>
  <c r="E213" i="2"/>
  <c r="E209" i="2"/>
  <c r="E205" i="2"/>
  <c r="E201" i="2"/>
  <c r="E197" i="2"/>
  <c r="E193" i="2"/>
  <c r="E189" i="2"/>
  <c r="E185" i="2"/>
  <c r="E181" i="2"/>
  <c r="E177" i="2"/>
  <c r="E173" i="2"/>
  <c r="E169" i="2"/>
  <c r="E165" i="2"/>
  <c r="E161" i="2"/>
  <c r="E157" i="2"/>
  <c r="E153" i="2"/>
  <c r="E149" i="2"/>
  <c r="E145" i="2"/>
  <c r="E141" i="2"/>
  <c r="E137" i="2"/>
  <c r="E133" i="2"/>
  <c r="E129" i="2"/>
  <c r="E125" i="2"/>
  <c r="E121" i="2"/>
  <c r="E117" i="2"/>
  <c r="E113" i="2"/>
  <c r="E109" i="2"/>
  <c r="E105" i="2"/>
  <c r="E101" i="2"/>
  <c r="E97" i="2"/>
  <c r="E93" i="2"/>
  <c r="E89" i="2"/>
  <c r="E85" i="2"/>
  <c r="E81" i="2"/>
  <c r="E77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G241" i="2"/>
  <c r="G237" i="2"/>
  <c r="G233" i="2"/>
  <c r="G229" i="2"/>
  <c r="G225" i="2"/>
  <c r="G221" i="2"/>
  <c r="G217" i="2"/>
  <c r="G213" i="2"/>
  <c r="G209" i="2"/>
  <c r="G205" i="2"/>
  <c r="G201" i="2"/>
  <c r="G197" i="2"/>
  <c r="G193" i="2"/>
  <c r="G189" i="2"/>
  <c r="G185" i="2"/>
  <c r="G181" i="2"/>
  <c r="G177" i="2"/>
  <c r="G173" i="2"/>
  <c r="G169" i="2"/>
  <c r="G165" i="2"/>
  <c r="G161" i="2"/>
  <c r="G157" i="2"/>
  <c r="G153" i="2"/>
  <c r="G149" i="2"/>
  <c r="G145" i="2"/>
  <c r="G141" i="2"/>
  <c r="G137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  <c r="E5" i="2"/>
  <c r="G244" i="2"/>
  <c r="G240" i="2"/>
  <c r="G236" i="2"/>
  <c r="G232" i="2"/>
  <c r="G228" i="2"/>
  <c r="G224" i="2"/>
  <c r="G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G164" i="2"/>
  <c r="G160" i="2"/>
  <c r="G156" i="2"/>
  <c r="G152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2" i="2"/>
  <c r="G8" i="2"/>
  <c r="E244" i="2"/>
  <c r="E240" i="2"/>
  <c r="E236" i="2"/>
  <c r="E232" i="2"/>
  <c r="E228" i="2"/>
  <c r="E224" i="2"/>
  <c r="E220" i="2"/>
  <c r="E216" i="2"/>
  <c r="E212" i="2"/>
  <c r="E208" i="2"/>
  <c r="E204" i="2"/>
  <c r="E200" i="2"/>
  <c r="E196" i="2"/>
  <c r="E192" i="2"/>
  <c r="E188" i="2"/>
  <c r="E184" i="2"/>
  <c r="E180" i="2"/>
  <c r="E176" i="2"/>
  <c r="E172" i="2"/>
  <c r="E168" i="2"/>
  <c r="E164" i="2"/>
  <c r="E160" i="2"/>
  <c r="E156" i="2"/>
  <c r="E152" i="2"/>
  <c r="E148" i="2"/>
  <c r="E144" i="2"/>
  <c r="E140" i="2"/>
  <c r="E136" i="2"/>
  <c r="E132" i="2"/>
  <c r="E128" i="2"/>
  <c r="E124" i="2"/>
  <c r="E120" i="2"/>
  <c r="E116" i="2"/>
  <c r="E112" i="2"/>
  <c r="E108" i="2"/>
  <c r="E104" i="2"/>
  <c r="E100" i="2"/>
  <c r="E96" i="2"/>
  <c r="E92" i="2"/>
  <c r="E88" i="2"/>
  <c r="E84" i="2"/>
  <c r="E80" i="2"/>
  <c r="E76" i="2"/>
  <c r="E72" i="2"/>
  <c r="E68" i="2"/>
  <c r="E64" i="2"/>
  <c r="E60" i="2"/>
  <c r="E56" i="2"/>
  <c r="E52" i="2"/>
  <c r="E48" i="2"/>
  <c r="E44" i="2"/>
  <c r="E40" i="2"/>
  <c r="E36" i="2"/>
  <c r="E32" i="2"/>
  <c r="E28" i="2"/>
  <c r="E24" i="2"/>
  <c r="E20" i="2"/>
  <c r="E16" i="2"/>
  <c r="E12" i="2"/>
  <c r="E8" i="2"/>
  <c r="G4" i="2"/>
  <c r="E4" i="2"/>
  <c r="G243" i="2"/>
  <c r="G239" i="2"/>
  <c r="G235" i="2"/>
  <c r="G231" i="2"/>
  <c r="G227" i="2"/>
  <c r="G223" i="2"/>
  <c r="G219" i="2"/>
  <c r="G215" i="2"/>
  <c r="G211" i="2"/>
  <c r="G207" i="2"/>
  <c r="G203" i="2"/>
  <c r="G199" i="2"/>
  <c r="G195" i="2"/>
  <c r="G191" i="2"/>
  <c r="G187" i="2"/>
  <c r="G183" i="2"/>
  <c r="G179" i="2"/>
  <c r="G175" i="2"/>
  <c r="G171" i="2"/>
  <c r="G167" i="2"/>
  <c r="G163" i="2"/>
  <c r="G159" i="2"/>
  <c r="G155" i="2"/>
  <c r="G151" i="2"/>
  <c r="G147" i="2"/>
  <c r="G143" i="2"/>
  <c r="G139" i="2"/>
  <c r="G135" i="2"/>
  <c r="G131" i="2"/>
  <c r="G127" i="2"/>
  <c r="G123" i="2"/>
  <c r="G119" i="2"/>
  <c r="G115" i="2"/>
  <c r="G111" i="2"/>
  <c r="G107" i="2"/>
  <c r="G103" i="2"/>
  <c r="G99" i="2"/>
  <c r="G95" i="2"/>
  <c r="G91" i="2"/>
  <c r="G87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E243" i="2"/>
  <c r="E239" i="2"/>
  <c r="E235" i="2"/>
  <c r="E231" i="2"/>
  <c r="E227" i="2"/>
  <c r="E223" i="2"/>
  <c r="E219" i="2"/>
  <c r="E215" i="2"/>
  <c r="E211" i="2"/>
  <c r="E207" i="2"/>
  <c r="E203" i="2"/>
  <c r="E199" i="2"/>
  <c r="E195" i="2"/>
  <c r="E191" i="2"/>
  <c r="E187" i="2"/>
  <c r="E183" i="2"/>
  <c r="E179" i="2"/>
  <c r="E175" i="2"/>
  <c r="E171" i="2"/>
  <c r="E167" i="2"/>
  <c r="E163" i="2"/>
  <c r="E159" i="2"/>
  <c r="E155" i="2"/>
  <c r="E151" i="2"/>
  <c r="E147" i="2"/>
  <c r="E143" i="2"/>
  <c r="E139" i="2"/>
  <c r="E135" i="2"/>
  <c r="E131" i="2"/>
  <c r="E127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9" i="2"/>
  <c r="E15" i="2"/>
  <c r="E11" i="2"/>
  <c r="E7" i="2"/>
  <c r="G3" i="2"/>
  <c r="E3" i="2"/>
  <c r="G242" i="2"/>
  <c r="G238" i="2"/>
  <c r="G234" i="2"/>
  <c r="G230" i="2"/>
  <c r="G226" i="2"/>
  <c r="G222" i="2"/>
  <c r="G218" i="2"/>
  <c r="G214" i="2"/>
  <c r="G210" i="2"/>
  <c r="G206" i="2"/>
  <c r="G202" i="2"/>
  <c r="G198" i="2"/>
  <c r="G194" i="2"/>
  <c r="G190" i="2"/>
  <c r="G186" i="2"/>
  <c r="G182" i="2"/>
  <c r="G178" i="2"/>
  <c r="G174" i="2"/>
  <c r="G170" i="2"/>
  <c r="G166" i="2"/>
  <c r="G162" i="2"/>
  <c r="G158" i="2"/>
  <c r="G154" i="2"/>
  <c r="G150" i="2"/>
  <c r="G146" i="2"/>
  <c r="G142" i="2"/>
  <c r="G138" i="2"/>
  <c r="G134" i="2"/>
  <c r="G130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E242" i="2"/>
  <c r="E238" i="2"/>
  <c r="E234" i="2"/>
  <c r="E230" i="2"/>
  <c r="E226" i="2"/>
  <c r="E222" i="2"/>
  <c r="E218" i="2"/>
  <c r="E214" i="2"/>
  <c r="E210" i="2"/>
  <c r="E206" i="2"/>
  <c r="E202" i="2"/>
  <c r="E198" i="2"/>
  <c r="E194" i="2"/>
  <c r="E190" i="2"/>
  <c r="E186" i="2"/>
  <c r="E182" i="2"/>
  <c r="E178" i="2"/>
  <c r="E174" i="2"/>
  <c r="E170" i="2"/>
  <c r="E166" i="2"/>
  <c r="E162" i="2"/>
  <c r="E158" i="2"/>
  <c r="E154" i="2"/>
  <c r="E150" i="2"/>
  <c r="E146" i="2"/>
  <c r="E142" i="2"/>
  <c r="E138" i="2"/>
  <c r="E134" i="2"/>
  <c r="E130" i="2"/>
  <c r="E126" i="2"/>
  <c r="E122" i="2"/>
  <c r="E118" i="2"/>
  <c r="E114" i="2"/>
  <c r="E110" i="2"/>
  <c r="E106" i="2"/>
  <c r="E102" i="2"/>
  <c r="E98" i="2"/>
  <c r="E94" i="2"/>
  <c r="E90" i="2"/>
  <c r="E86" i="2"/>
  <c r="E82" i="2"/>
  <c r="E78" i="2"/>
  <c r="E74" i="2"/>
  <c r="E70" i="2"/>
  <c r="E66" i="2"/>
  <c r="E62" i="2"/>
  <c r="E58" i="2"/>
  <c r="E54" i="2"/>
  <c r="E50" i="2"/>
  <c r="E46" i="2"/>
  <c r="E42" i="2"/>
  <c r="E38" i="2"/>
  <c r="E34" i="2"/>
  <c r="E30" i="2"/>
  <c r="E26" i="2"/>
  <c r="E22" i="2"/>
  <c r="E18" i="2"/>
  <c r="E14" i="2"/>
  <c r="E10" i="2"/>
  <c r="E6" i="2"/>
  <c r="C243" i="2"/>
  <c r="C244" i="2"/>
  <c r="C245" i="2"/>
  <c r="C242" i="2"/>
  <c r="C732" i="1"/>
  <c r="C733" i="1"/>
  <c r="C722" i="1"/>
  <c r="C723" i="1"/>
  <c r="C724" i="1"/>
  <c r="C725" i="1"/>
  <c r="C726" i="1"/>
  <c r="C727" i="1"/>
  <c r="C728" i="1"/>
  <c r="C729" i="1"/>
  <c r="C730" i="1"/>
  <c r="C731" i="1"/>
  <c r="C239" i="2"/>
  <c r="C240" i="2"/>
  <c r="C241" i="2"/>
  <c r="C238" i="2"/>
  <c r="C711" i="1"/>
  <c r="C712" i="1"/>
  <c r="C713" i="1"/>
  <c r="C714" i="1"/>
  <c r="C715" i="1"/>
  <c r="C716" i="1"/>
  <c r="C717" i="1"/>
  <c r="C718" i="1"/>
  <c r="C719" i="1"/>
  <c r="C720" i="1"/>
  <c r="C721" i="1"/>
  <c r="C710" i="1"/>
  <c r="C234" i="2"/>
  <c r="C235" i="2"/>
  <c r="C236" i="2"/>
  <c r="C237" i="2"/>
  <c r="C698" i="1"/>
  <c r="C699" i="1"/>
  <c r="C700" i="1"/>
  <c r="C701" i="1"/>
  <c r="C702" i="1"/>
  <c r="C703" i="1"/>
  <c r="C704" i="1"/>
  <c r="C705" i="1"/>
  <c r="C706" i="1"/>
  <c r="C707" i="1"/>
  <c r="C708" i="1"/>
  <c r="C709" i="1"/>
  <c r="C231" i="2"/>
  <c r="C232" i="2"/>
  <c r="C233" i="2"/>
  <c r="C230" i="2"/>
  <c r="C686" i="1"/>
  <c r="C687" i="1"/>
  <c r="C688" i="1"/>
  <c r="C689" i="1"/>
  <c r="C690" i="1"/>
  <c r="C691" i="1"/>
  <c r="C692" i="1"/>
  <c r="C693" i="1"/>
  <c r="C694" i="1"/>
  <c r="C695" i="1"/>
  <c r="C696" i="1"/>
  <c r="C697" i="1"/>
  <c r="C226" i="2"/>
  <c r="C227" i="2"/>
  <c r="C228" i="2"/>
  <c r="C229" i="2"/>
  <c r="C685" i="1"/>
  <c r="C674" i="1"/>
  <c r="C675" i="1"/>
  <c r="C676" i="1"/>
  <c r="C677" i="1"/>
  <c r="C678" i="1"/>
  <c r="C679" i="1"/>
  <c r="C680" i="1"/>
  <c r="C681" i="1"/>
  <c r="C682" i="1"/>
  <c r="C683" i="1"/>
  <c r="C684" i="1"/>
  <c r="C222" i="2"/>
  <c r="C223" i="2"/>
  <c r="C224" i="2"/>
  <c r="C225" i="2"/>
  <c r="C663" i="1"/>
  <c r="C664" i="1"/>
  <c r="C665" i="1"/>
  <c r="C666" i="1"/>
  <c r="C667" i="1"/>
  <c r="C668" i="1"/>
  <c r="C669" i="1"/>
  <c r="C670" i="1"/>
  <c r="C671" i="1"/>
  <c r="C672" i="1"/>
  <c r="C673" i="1"/>
  <c r="C662" i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14" i="1"/>
  <c r="C26" i="1"/>
  <c r="C38" i="1"/>
  <c r="C50" i="1"/>
  <c r="C62" i="1"/>
  <c r="C74" i="1"/>
  <c r="C86" i="1"/>
  <c r="C98" i="1"/>
  <c r="C110" i="1"/>
  <c r="C122" i="1"/>
  <c r="C134" i="1"/>
  <c r="C146" i="1"/>
  <c r="C158" i="1"/>
  <c r="C170" i="1"/>
  <c r="C182" i="1"/>
  <c r="C194" i="1"/>
  <c r="C206" i="1"/>
  <c r="C218" i="1"/>
  <c r="C230" i="1"/>
  <c r="C242" i="1"/>
  <c r="C254" i="1"/>
  <c r="C266" i="1"/>
  <c r="C278" i="1"/>
  <c r="C290" i="1"/>
  <c r="C302" i="1"/>
  <c r="C314" i="1"/>
  <c r="C326" i="1"/>
  <c r="C338" i="1"/>
  <c r="C350" i="1"/>
  <c r="C362" i="1"/>
  <c r="C374" i="1"/>
  <c r="C386" i="1"/>
  <c r="C398" i="1"/>
  <c r="C410" i="1"/>
  <c r="C422" i="1"/>
  <c r="C434" i="1"/>
  <c r="C446" i="1"/>
  <c r="C458" i="1"/>
  <c r="C470" i="1"/>
  <c r="C482" i="1"/>
  <c r="C494" i="1"/>
  <c r="C506" i="1"/>
  <c r="C518" i="1"/>
  <c r="C530" i="1"/>
  <c r="C542" i="1"/>
  <c r="C554" i="1"/>
  <c r="C566" i="1"/>
  <c r="C578" i="1"/>
  <c r="C590" i="1"/>
  <c r="C602" i="1"/>
  <c r="C614" i="1"/>
  <c r="C626" i="1"/>
  <c r="C638" i="1"/>
  <c r="C650" i="1"/>
  <c r="C3" i="1"/>
  <c r="C15" i="1"/>
  <c r="C27" i="1"/>
  <c r="C39" i="1"/>
  <c r="C51" i="1"/>
  <c r="C63" i="1"/>
  <c r="C75" i="1"/>
  <c r="C87" i="1"/>
  <c r="C99" i="1"/>
  <c r="C111" i="1"/>
  <c r="C123" i="1"/>
  <c r="C135" i="1"/>
  <c r="C147" i="1"/>
  <c r="C159" i="1"/>
  <c r="C171" i="1"/>
  <c r="C183" i="1"/>
  <c r="C195" i="1"/>
  <c r="C207" i="1"/>
  <c r="C219" i="1"/>
  <c r="C231" i="1"/>
  <c r="C243" i="1"/>
  <c r="C255" i="1"/>
  <c r="C267" i="1"/>
  <c r="C279" i="1"/>
  <c r="C291" i="1"/>
  <c r="C303" i="1"/>
  <c r="C315" i="1"/>
  <c r="C327" i="1"/>
  <c r="C339" i="1"/>
  <c r="C351" i="1"/>
  <c r="C363" i="1"/>
  <c r="C375" i="1"/>
  <c r="C387" i="1"/>
  <c r="C399" i="1"/>
  <c r="C411" i="1"/>
  <c r="C423" i="1"/>
  <c r="C435" i="1"/>
  <c r="C447" i="1"/>
  <c r="C459" i="1"/>
  <c r="C471" i="1"/>
  <c r="C483" i="1"/>
  <c r="C495" i="1"/>
  <c r="C507" i="1"/>
  <c r="C519" i="1"/>
  <c r="C531" i="1"/>
  <c r="C543" i="1"/>
  <c r="C555" i="1"/>
  <c r="C567" i="1"/>
  <c r="C579" i="1"/>
  <c r="C591" i="1"/>
  <c r="C603" i="1"/>
  <c r="C615" i="1"/>
  <c r="C627" i="1"/>
  <c r="C639" i="1"/>
  <c r="C651" i="1"/>
  <c r="C4" i="1"/>
  <c r="C16" i="1"/>
  <c r="C28" i="1"/>
  <c r="C40" i="1"/>
  <c r="C52" i="1"/>
  <c r="C64" i="1"/>
  <c r="C76" i="1"/>
  <c r="C88" i="1"/>
  <c r="C100" i="1"/>
  <c r="C112" i="1"/>
  <c r="C124" i="1"/>
  <c r="C136" i="1"/>
  <c r="C148" i="1"/>
  <c r="C160" i="1"/>
  <c r="C172" i="1"/>
  <c r="C184" i="1"/>
  <c r="C196" i="1"/>
  <c r="C208" i="1"/>
  <c r="C220" i="1"/>
  <c r="C232" i="1"/>
  <c r="C244" i="1"/>
  <c r="C256" i="1"/>
  <c r="C268" i="1"/>
  <c r="C280" i="1"/>
  <c r="C292" i="1"/>
  <c r="C304" i="1"/>
  <c r="C316" i="1"/>
  <c r="C328" i="1"/>
  <c r="C340" i="1"/>
  <c r="C352" i="1"/>
  <c r="C364" i="1"/>
  <c r="C376" i="1"/>
  <c r="C388" i="1"/>
  <c r="C400" i="1"/>
  <c r="C412" i="1"/>
  <c r="C424" i="1"/>
  <c r="C436" i="1"/>
  <c r="C448" i="1"/>
  <c r="C460" i="1"/>
  <c r="C472" i="1"/>
  <c r="C484" i="1"/>
  <c r="C496" i="1"/>
  <c r="C508" i="1"/>
  <c r="C520" i="1"/>
  <c r="C532" i="1"/>
  <c r="C544" i="1"/>
  <c r="C556" i="1"/>
  <c r="C568" i="1"/>
  <c r="C580" i="1"/>
  <c r="C592" i="1"/>
  <c r="C604" i="1"/>
  <c r="C616" i="1"/>
  <c r="C628" i="1"/>
  <c r="C640" i="1"/>
  <c r="C652" i="1"/>
  <c r="C5" i="1"/>
  <c r="C17" i="1"/>
  <c r="C29" i="1"/>
  <c r="C41" i="1"/>
  <c r="C53" i="1"/>
  <c r="C65" i="1"/>
  <c r="C77" i="1"/>
  <c r="C89" i="1"/>
  <c r="C101" i="1"/>
  <c r="C113" i="1"/>
  <c r="C125" i="1"/>
  <c r="C137" i="1"/>
  <c r="C149" i="1"/>
  <c r="C161" i="1"/>
  <c r="C173" i="1"/>
  <c r="C185" i="1"/>
  <c r="C197" i="1"/>
  <c r="C209" i="1"/>
  <c r="C221" i="1"/>
  <c r="C233" i="1"/>
  <c r="C245" i="1"/>
  <c r="C257" i="1"/>
  <c r="C269" i="1"/>
  <c r="C281" i="1"/>
  <c r="C293" i="1"/>
  <c r="C305" i="1"/>
  <c r="C317" i="1"/>
  <c r="C329" i="1"/>
  <c r="C341" i="1"/>
  <c r="C353" i="1"/>
  <c r="C365" i="1"/>
  <c r="C377" i="1"/>
  <c r="C389" i="1"/>
  <c r="C401" i="1"/>
  <c r="C413" i="1"/>
  <c r="C425" i="1"/>
  <c r="C437" i="1"/>
  <c r="C449" i="1"/>
  <c r="C461" i="1"/>
  <c r="C473" i="1"/>
  <c r="C485" i="1"/>
  <c r="C497" i="1"/>
  <c r="C509" i="1"/>
  <c r="C521" i="1"/>
  <c r="C533" i="1"/>
  <c r="C545" i="1"/>
  <c r="C557" i="1"/>
  <c r="C569" i="1"/>
  <c r="C581" i="1"/>
  <c r="C593" i="1"/>
  <c r="C605" i="1"/>
  <c r="C617" i="1"/>
  <c r="C629" i="1"/>
  <c r="C641" i="1"/>
  <c r="C653" i="1"/>
  <c r="C6" i="1"/>
  <c r="C18" i="1"/>
  <c r="C30" i="1"/>
  <c r="C42" i="1"/>
  <c r="C54" i="1"/>
  <c r="C66" i="1"/>
  <c r="C78" i="1"/>
  <c r="C90" i="1"/>
  <c r="C102" i="1"/>
  <c r="C114" i="1"/>
  <c r="C126" i="1"/>
  <c r="C138" i="1"/>
  <c r="C150" i="1"/>
  <c r="C162" i="1"/>
  <c r="C174" i="1"/>
  <c r="C186" i="1"/>
  <c r="C198" i="1"/>
  <c r="C210" i="1"/>
  <c r="C222" i="1"/>
  <c r="C234" i="1"/>
  <c r="C246" i="1"/>
  <c r="C258" i="1"/>
  <c r="C270" i="1"/>
  <c r="C282" i="1"/>
  <c r="C294" i="1"/>
  <c r="C306" i="1"/>
  <c r="C318" i="1"/>
  <c r="C330" i="1"/>
  <c r="C342" i="1"/>
  <c r="C354" i="1"/>
  <c r="C366" i="1"/>
  <c r="C378" i="1"/>
  <c r="C390" i="1"/>
  <c r="C402" i="1"/>
  <c r="C414" i="1"/>
  <c r="C426" i="1"/>
  <c r="C438" i="1"/>
  <c r="C450" i="1"/>
  <c r="C462" i="1"/>
  <c r="C474" i="1"/>
  <c r="C486" i="1"/>
  <c r="C498" i="1"/>
  <c r="C510" i="1"/>
  <c r="C522" i="1"/>
  <c r="C534" i="1"/>
  <c r="C546" i="1"/>
  <c r="C558" i="1"/>
  <c r="C570" i="1"/>
  <c r="C582" i="1"/>
  <c r="C594" i="1"/>
  <c r="C606" i="1"/>
  <c r="C618" i="1"/>
  <c r="C630" i="1"/>
  <c r="C642" i="1"/>
  <c r="C654" i="1"/>
  <c r="C7" i="1"/>
  <c r="C19" i="1"/>
  <c r="C31" i="1"/>
  <c r="C43" i="1"/>
  <c r="C55" i="1"/>
  <c r="C67" i="1"/>
  <c r="C79" i="1"/>
  <c r="C91" i="1"/>
  <c r="C103" i="1"/>
  <c r="C115" i="1"/>
  <c r="C127" i="1"/>
  <c r="C139" i="1"/>
  <c r="C151" i="1"/>
  <c r="C163" i="1"/>
  <c r="C175" i="1"/>
  <c r="C187" i="1"/>
  <c r="C199" i="1"/>
  <c r="C211" i="1"/>
  <c r="C223" i="1"/>
  <c r="C235" i="1"/>
  <c r="C247" i="1"/>
  <c r="C259" i="1"/>
  <c r="C271" i="1"/>
  <c r="C283" i="1"/>
  <c r="C295" i="1"/>
  <c r="C307" i="1"/>
  <c r="C319" i="1"/>
  <c r="C331" i="1"/>
  <c r="C343" i="1"/>
  <c r="C355" i="1"/>
  <c r="C367" i="1"/>
  <c r="C379" i="1"/>
  <c r="C391" i="1"/>
  <c r="C403" i="1"/>
  <c r="C415" i="1"/>
  <c r="C427" i="1"/>
  <c r="C439" i="1"/>
  <c r="C451" i="1"/>
  <c r="C463" i="1"/>
  <c r="C475" i="1"/>
  <c r="C487" i="1"/>
  <c r="C499" i="1"/>
  <c r="C511" i="1"/>
  <c r="C523" i="1"/>
  <c r="C535" i="1"/>
  <c r="C547" i="1"/>
  <c r="C559" i="1"/>
  <c r="C571" i="1"/>
  <c r="C583" i="1"/>
  <c r="C595" i="1"/>
  <c r="C607" i="1"/>
  <c r="C619" i="1"/>
  <c r="C631" i="1"/>
  <c r="C643" i="1"/>
  <c r="C655" i="1"/>
  <c r="C8" i="1"/>
  <c r="C20" i="1"/>
  <c r="C32" i="1"/>
  <c r="C44" i="1"/>
  <c r="C56" i="1"/>
  <c r="C68" i="1"/>
  <c r="C80" i="1"/>
  <c r="C92" i="1"/>
  <c r="C104" i="1"/>
  <c r="C116" i="1"/>
  <c r="C128" i="1"/>
  <c r="C140" i="1"/>
  <c r="C152" i="1"/>
  <c r="C164" i="1"/>
  <c r="C176" i="1"/>
  <c r="C188" i="1"/>
  <c r="C200" i="1"/>
  <c r="C212" i="1"/>
  <c r="C224" i="1"/>
  <c r="C236" i="1"/>
  <c r="C248" i="1"/>
  <c r="C260" i="1"/>
  <c r="C272" i="1"/>
  <c r="C284" i="1"/>
  <c r="C296" i="1"/>
  <c r="C308" i="1"/>
  <c r="C320" i="1"/>
  <c r="C332" i="1"/>
  <c r="C344" i="1"/>
  <c r="C356" i="1"/>
  <c r="C368" i="1"/>
  <c r="C380" i="1"/>
  <c r="C392" i="1"/>
  <c r="C404" i="1"/>
  <c r="C416" i="1"/>
  <c r="C428" i="1"/>
  <c r="C440" i="1"/>
  <c r="C452" i="1"/>
  <c r="C464" i="1"/>
  <c r="C476" i="1"/>
  <c r="C488" i="1"/>
  <c r="C500" i="1"/>
  <c r="C512" i="1"/>
  <c r="C524" i="1"/>
  <c r="C536" i="1"/>
  <c r="C548" i="1"/>
  <c r="C560" i="1"/>
  <c r="C572" i="1"/>
  <c r="C584" i="1"/>
  <c r="C596" i="1"/>
  <c r="C608" i="1"/>
  <c r="C620" i="1"/>
  <c r="C632" i="1"/>
  <c r="C644" i="1"/>
  <c r="C656" i="1"/>
  <c r="C9" i="1"/>
  <c r="C21" i="1"/>
  <c r="C33" i="1"/>
  <c r="C45" i="1"/>
  <c r="C57" i="1"/>
  <c r="C69" i="1"/>
  <c r="C81" i="1"/>
  <c r="C93" i="1"/>
  <c r="C105" i="1"/>
  <c r="C117" i="1"/>
  <c r="C129" i="1"/>
  <c r="C141" i="1"/>
  <c r="C153" i="1"/>
  <c r="C165" i="1"/>
  <c r="C177" i="1"/>
  <c r="C189" i="1"/>
  <c r="C201" i="1"/>
  <c r="C213" i="1"/>
  <c r="C225" i="1"/>
  <c r="C237" i="1"/>
  <c r="C249" i="1"/>
  <c r="C261" i="1"/>
  <c r="C273" i="1"/>
  <c r="C285" i="1"/>
  <c r="C297" i="1"/>
  <c r="C309" i="1"/>
  <c r="C321" i="1"/>
  <c r="C333" i="1"/>
  <c r="C345" i="1"/>
  <c r="C357" i="1"/>
  <c r="C369" i="1"/>
  <c r="C381" i="1"/>
  <c r="C393" i="1"/>
  <c r="C405" i="1"/>
  <c r="C417" i="1"/>
  <c r="C429" i="1"/>
  <c r="C441" i="1"/>
  <c r="C453" i="1"/>
  <c r="C465" i="1"/>
  <c r="C477" i="1"/>
  <c r="C489" i="1"/>
  <c r="C501" i="1"/>
  <c r="C513" i="1"/>
  <c r="C525" i="1"/>
  <c r="C537" i="1"/>
  <c r="C549" i="1"/>
  <c r="C561" i="1"/>
  <c r="C573" i="1"/>
  <c r="C585" i="1"/>
  <c r="C597" i="1"/>
  <c r="C609" i="1"/>
  <c r="C621" i="1"/>
  <c r="C633" i="1"/>
  <c r="C645" i="1"/>
  <c r="C657" i="1"/>
  <c r="C10" i="1"/>
  <c r="C22" i="1"/>
  <c r="C34" i="1"/>
  <c r="C46" i="1"/>
  <c r="C58" i="1"/>
  <c r="C70" i="1"/>
  <c r="C82" i="1"/>
  <c r="C94" i="1"/>
  <c r="C106" i="1"/>
  <c r="C118" i="1"/>
  <c r="C130" i="1"/>
  <c r="C142" i="1"/>
  <c r="C154" i="1"/>
  <c r="C166" i="1"/>
  <c r="C178" i="1"/>
  <c r="C190" i="1"/>
  <c r="C202" i="1"/>
  <c r="C214" i="1"/>
  <c r="C226" i="1"/>
  <c r="C238" i="1"/>
  <c r="C250" i="1"/>
  <c r="C262" i="1"/>
  <c r="C274" i="1"/>
  <c r="C286" i="1"/>
  <c r="C298" i="1"/>
  <c r="C310" i="1"/>
  <c r="C322" i="1"/>
  <c r="C334" i="1"/>
  <c r="C346" i="1"/>
  <c r="C358" i="1"/>
  <c r="C370" i="1"/>
  <c r="C382" i="1"/>
  <c r="C394" i="1"/>
  <c r="C406" i="1"/>
  <c r="C418" i="1"/>
  <c r="C430" i="1"/>
  <c r="C442" i="1"/>
  <c r="C454" i="1"/>
  <c r="C466" i="1"/>
  <c r="C478" i="1"/>
  <c r="C490" i="1"/>
  <c r="C502" i="1"/>
  <c r="C514" i="1"/>
  <c r="C526" i="1"/>
  <c r="C538" i="1"/>
  <c r="C550" i="1"/>
  <c r="C562" i="1"/>
  <c r="C574" i="1"/>
  <c r="C586" i="1"/>
  <c r="C598" i="1"/>
  <c r="C610" i="1"/>
  <c r="C622" i="1"/>
  <c r="C634" i="1"/>
  <c r="C646" i="1"/>
  <c r="C658" i="1"/>
  <c r="C11" i="1"/>
  <c r="C23" i="1"/>
  <c r="C35" i="1"/>
  <c r="C47" i="1"/>
  <c r="C59" i="1"/>
  <c r="C71" i="1"/>
  <c r="C83" i="1"/>
  <c r="C95" i="1"/>
  <c r="C107" i="1"/>
  <c r="C119" i="1"/>
  <c r="C131" i="1"/>
  <c r="C143" i="1"/>
  <c r="C155" i="1"/>
  <c r="C167" i="1"/>
  <c r="C179" i="1"/>
  <c r="C191" i="1"/>
  <c r="C203" i="1"/>
  <c r="C215" i="1"/>
  <c r="C227" i="1"/>
  <c r="C239" i="1"/>
  <c r="C251" i="1"/>
  <c r="C263" i="1"/>
  <c r="C275" i="1"/>
  <c r="C287" i="1"/>
  <c r="C299" i="1"/>
  <c r="C311" i="1"/>
  <c r="C323" i="1"/>
  <c r="C335" i="1"/>
  <c r="C347" i="1"/>
  <c r="C359" i="1"/>
  <c r="C371" i="1"/>
  <c r="C383" i="1"/>
  <c r="C395" i="1"/>
  <c r="C407" i="1"/>
  <c r="C419" i="1"/>
  <c r="C431" i="1"/>
  <c r="C443" i="1"/>
  <c r="C455" i="1"/>
  <c r="C467" i="1"/>
  <c r="C479" i="1"/>
  <c r="C491" i="1"/>
  <c r="C503" i="1"/>
  <c r="C515" i="1"/>
  <c r="C527" i="1"/>
  <c r="C539" i="1"/>
  <c r="C551" i="1"/>
  <c r="C563" i="1"/>
  <c r="C575" i="1"/>
  <c r="C587" i="1"/>
  <c r="C599" i="1"/>
  <c r="C611" i="1"/>
  <c r="C623" i="1"/>
  <c r="C635" i="1"/>
  <c r="C647" i="1"/>
  <c r="C659" i="1"/>
  <c r="C12" i="1"/>
  <c r="C24" i="1"/>
  <c r="C36" i="1"/>
  <c r="C48" i="1"/>
  <c r="C60" i="1"/>
  <c r="C72" i="1"/>
  <c r="C84" i="1"/>
  <c r="C96" i="1"/>
  <c r="C108" i="1"/>
  <c r="C120" i="1"/>
  <c r="C132" i="1"/>
  <c r="C144" i="1"/>
  <c r="C156" i="1"/>
  <c r="C168" i="1"/>
  <c r="C180" i="1"/>
  <c r="C192" i="1"/>
  <c r="C204" i="1"/>
  <c r="C216" i="1"/>
  <c r="C228" i="1"/>
  <c r="C240" i="1"/>
  <c r="C252" i="1"/>
  <c r="C264" i="1"/>
  <c r="C276" i="1"/>
  <c r="C288" i="1"/>
  <c r="C300" i="1"/>
  <c r="C312" i="1"/>
  <c r="C324" i="1"/>
  <c r="C336" i="1"/>
  <c r="C348" i="1"/>
  <c r="C360" i="1"/>
  <c r="C372" i="1"/>
  <c r="C384" i="1"/>
  <c r="C396" i="1"/>
  <c r="C408" i="1"/>
  <c r="C420" i="1"/>
  <c r="C432" i="1"/>
  <c r="C444" i="1"/>
  <c r="C456" i="1"/>
  <c r="C468" i="1"/>
  <c r="C480" i="1"/>
  <c r="C492" i="1"/>
  <c r="C504" i="1"/>
  <c r="C516" i="1"/>
  <c r="C528" i="1"/>
  <c r="C540" i="1"/>
  <c r="C552" i="1"/>
  <c r="C564" i="1"/>
  <c r="C576" i="1"/>
  <c r="C588" i="1"/>
  <c r="C600" i="1"/>
  <c r="C612" i="1"/>
  <c r="C624" i="1"/>
  <c r="C636" i="1"/>
  <c r="C648" i="1"/>
  <c r="C660" i="1"/>
  <c r="C13" i="1"/>
  <c r="C25" i="1"/>
  <c r="C37" i="1"/>
  <c r="C49" i="1"/>
  <c r="C61" i="1"/>
  <c r="C73" i="1"/>
  <c r="C85" i="1"/>
  <c r="C97" i="1"/>
  <c r="C109" i="1"/>
  <c r="C121" i="1"/>
  <c r="C133" i="1"/>
  <c r="C145" i="1"/>
  <c r="C157" i="1"/>
  <c r="C169" i="1"/>
  <c r="C181" i="1"/>
  <c r="C193" i="1"/>
  <c r="C205" i="1"/>
  <c r="C217" i="1"/>
  <c r="C229" i="1"/>
  <c r="C241" i="1"/>
  <c r="C253" i="1"/>
  <c r="C265" i="1"/>
  <c r="C277" i="1"/>
  <c r="C289" i="1"/>
  <c r="C301" i="1"/>
  <c r="C313" i="1"/>
  <c r="C325" i="1"/>
  <c r="C337" i="1"/>
  <c r="C349" i="1"/>
  <c r="C361" i="1"/>
  <c r="C373" i="1"/>
  <c r="C385" i="1"/>
  <c r="C397" i="1"/>
  <c r="C409" i="1"/>
  <c r="C421" i="1"/>
  <c r="C433" i="1"/>
  <c r="C445" i="1"/>
  <c r="C457" i="1"/>
  <c r="C469" i="1"/>
  <c r="C481" i="1"/>
  <c r="C493" i="1"/>
  <c r="C505" i="1"/>
  <c r="C517" i="1"/>
  <c r="C529" i="1"/>
  <c r="C541" i="1"/>
  <c r="C553" i="1"/>
  <c r="C565" i="1"/>
  <c r="C577" i="1"/>
  <c r="C589" i="1"/>
  <c r="C601" i="1"/>
  <c r="C613" i="1"/>
  <c r="C625" i="1"/>
  <c r="C637" i="1"/>
  <c r="C649" i="1"/>
  <c r="C661" i="1"/>
  <c r="C2" i="1"/>
</calcChain>
</file>

<file path=xl/sharedStrings.xml><?xml version="1.0" encoding="utf-8"?>
<sst xmlns="http://schemas.openxmlformats.org/spreadsheetml/2006/main" count="1095" uniqueCount="32">
  <si>
    <t>År</t>
  </si>
  <si>
    <t>Månad</t>
  </si>
  <si>
    <t>januari</t>
  </si>
  <si>
    <t>Medeltemperatur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</si>
  <si>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</si>
  <si>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</si>
  <si>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</si>
  <si>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</si>
  <si>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</si>
  <si>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</si>
  <si>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</si>
  <si>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</si>
  <si>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</si>
  <si>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</si>
  <si>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</si>
  <si>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Säsong</t>
  </si>
  <si>
    <t>Vinter</t>
  </si>
  <si>
    <t>Vår</t>
  </si>
  <si>
    <t>Sommar</t>
  </si>
  <si>
    <t>Höst</t>
  </si>
  <si>
    <t>Nederbörd för perioden</t>
  </si>
  <si>
    <t>Mån.År</t>
  </si>
  <si>
    <t>Säsong.År</t>
  </si>
  <si>
    <t>Normalt 1980-2010</t>
  </si>
  <si>
    <t>Mariehamn</t>
  </si>
  <si>
    <t xml:space="preserve">Fotnot: Mätningarnas utgångspunkt är Mariehamn. Mätningarna har räknats i ett rutnät i grid på 10x10 kilometer på basis av de närmaste observationsstationerna. </t>
  </si>
  <si>
    <t>..</t>
  </si>
  <si>
    <t>Normalt 1991-2020</t>
  </si>
  <si>
    <t>Medeltemperaturens avvikelse från normalvärdet 1991–2020</t>
  </si>
  <si>
    <t>Nederbörden i procent av normalvärdet 1991–2020</t>
  </si>
  <si>
    <t>Uppgifterna för reviderades våren 2025.</t>
  </si>
  <si>
    <t>Uppgifterna reviderades våren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</si>
</sst>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0" fontId="1" fillId="2" borderId="0" xfId="0" applyFont="1" applyFill="1"/>
    <xf numFmtId="164" fontId="0" fillId="2" borderId="0" xfId="0" applyNumberFormat="1" applyFill="1"/>
    <xf numFmtId="164" fontId="3" fillId="2" borderId="0" xfId="0" applyNumberFormat="1" applyFont="1" applyFill="1"/>
    <xf numFmtId="1" fontId="0" fillId="2" borderId="0" xfId="0" applyNumberFormat="1" applyFill="1"/>
    <xf numFmtId="1" fontId="0" fillId="0" borderId="0" xfId="0" applyNumberFormat="1"/>
    <xf numFmtId="164" fontId="4" fillId="0" borderId="0" xfId="0" applyNumberFormat="1" applyFont="1"/>
    <xf numFmtId="0" fontId="0" fillId="3" borderId="0" xfId="0" applyFill="1"/>
    <xf numFmtId="164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164" fontId="0" fillId="4" borderId="0" xfId="0" applyNumberFormat="1" applyFill="1" applyAlignment="1">
      <alignment horizontal="right"/>
    </xf>
    <xf numFmtId="0" fontId="0" fillId="5" borderId="0" xfId="0" applyFill="1" applyAlignment="1">
      <alignment horizontal="left"/>
    </xf>
    <xf numFmtId="164" fontId="0" fillId="5" borderId="0" xfId="0" applyNumberFormat="1" applyFill="1"/>
  </cellXfs>
  <cellStyles count="1">
    <cellStyle name="Normal" xfId="0" builtinId="0"/>
  </cellStyles>
  <dxfs count="13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 per månad 1961–2025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Tabell_månad!$D$1</c:f>
              <c:strCache>
                <c:ptCount val="1"/>
                <c:pt idx="0">
                  <c:v>Medeltemperatur</c:v>
                </c:pt>
              </c:strCache>
            </c:strRef>
          </c:tx>
          <c:marker>
            <c:symbol val="none"/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  <a:tailEnd type="arrow"/>
              </a:ln>
            </c:spPr>
            <c:trendlineType val="linear"/>
            <c:dispRSqr val="0"/>
            <c:dispEq val="0"/>
          </c:trendline>
          <c:cat>
            <c:strRef>
              <c:f>Tabell_månad!$C$2:$C$781</c:f>
              <c:strCache>
                <c:ptCount val="780"/>
                <c:pt idx="0">
                  <c:v>jan.61</c:v>
                </c:pt>
                <c:pt idx="1">
                  <c:v>feb.61</c:v>
                </c:pt>
                <c:pt idx="2">
                  <c:v>mar.61</c:v>
                </c:pt>
                <c:pt idx="3">
                  <c:v>apr.61</c:v>
                </c:pt>
                <c:pt idx="4">
                  <c:v>maj.61</c:v>
                </c:pt>
                <c:pt idx="5">
                  <c:v>jun.61</c:v>
                </c:pt>
                <c:pt idx="6">
                  <c:v>jul.61</c:v>
                </c:pt>
                <c:pt idx="7">
                  <c:v>aug.61</c:v>
                </c:pt>
                <c:pt idx="8">
                  <c:v>sep.61</c:v>
                </c:pt>
                <c:pt idx="9">
                  <c:v>okt.61</c:v>
                </c:pt>
                <c:pt idx="10">
                  <c:v>nov.61</c:v>
                </c:pt>
                <c:pt idx="11">
                  <c:v>dec.61</c:v>
                </c:pt>
                <c:pt idx="12">
                  <c:v>jan.62</c:v>
                </c:pt>
                <c:pt idx="13">
                  <c:v>feb.62</c:v>
                </c:pt>
                <c:pt idx="14">
                  <c:v>mar.62</c:v>
                </c:pt>
                <c:pt idx="15">
                  <c:v>apr.62</c:v>
                </c:pt>
                <c:pt idx="16">
                  <c:v>maj.62</c:v>
                </c:pt>
                <c:pt idx="17">
                  <c:v>jun.62</c:v>
                </c:pt>
                <c:pt idx="18">
                  <c:v>jul.62</c:v>
                </c:pt>
                <c:pt idx="19">
                  <c:v>aug.62</c:v>
                </c:pt>
                <c:pt idx="20">
                  <c:v>sep.62</c:v>
                </c:pt>
                <c:pt idx="21">
                  <c:v>okt.62</c:v>
                </c:pt>
                <c:pt idx="22">
                  <c:v>nov.62</c:v>
                </c:pt>
                <c:pt idx="23">
                  <c:v>dec.62</c:v>
                </c:pt>
                <c:pt idx="24">
                  <c:v>jan.63</c:v>
                </c:pt>
                <c:pt idx="25">
                  <c:v>feb.63</c:v>
                </c:pt>
                <c:pt idx="26">
                  <c:v>mar.63</c:v>
                </c:pt>
                <c:pt idx="27">
                  <c:v>apr.63</c:v>
                </c:pt>
                <c:pt idx="28">
                  <c:v>maj.63</c:v>
                </c:pt>
                <c:pt idx="29">
                  <c:v>jun.63</c:v>
                </c:pt>
                <c:pt idx="30">
                  <c:v>jul.63</c:v>
                </c:pt>
                <c:pt idx="31">
                  <c:v>aug.63</c:v>
                </c:pt>
                <c:pt idx="32">
                  <c:v>sep.63</c:v>
                </c:pt>
                <c:pt idx="33">
                  <c:v>okt.63</c:v>
                </c:pt>
                <c:pt idx="34">
                  <c:v>nov.63</c:v>
                </c:pt>
                <c:pt idx="35">
                  <c:v>dec.63</c:v>
                </c:pt>
                <c:pt idx="36">
                  <c:v>jan.64</c:v>
                </c:pt>
                <c:pt idx="37">
                  <c:v>feb.64</c:v>
                </c:pt>
                <c:pt idx="38">
                  <c:v>mar.64</c:v>
                </c:pt>
                <c:pt idx="39">
                  <c:v>apr.64</c:v>
                </c:pt>
                <c:pt idx="40">
                  <c:v>maj.64</c:v>
                </c:pt>
                <c:pt idx="41">
                  <c:v>jun.64</c:v>
                </c:pt>
                <c:pt idx="42">
                  <c:v>jul.64</c:v>
                </c:pt>
                <c:pt idx="43">
                  <c:v>aug.64</c:v>
                </c:pt>
                <c:pt idx="44">
                  <c:v>sep.64</c:v>
                </c:pt>
                <c:pt idx="45">
                  <c:v>okt.64</c:v>
                </c:pt>
                <c:pt idx="46">
                  <c:v>nov.64</c:v>
                </c:pt>
                <c:pt idx="47">
                  <c:v>dec.64</c:v>
                </c:pt>
                <c:pt idx="48">
                  <c:v>jan.65</c:v>
                </c:pt>
                <c:pt idx="49">
                  <c:v>feb.65</c:v>
                </c:pt>
                <c:pt idx="50">
                  <c:v>mar.65</c:v>
                </c:pt>
                <c:pt idx="51">
                  <c:v>apr.65</c:v>
                </c:pt>
                <c:pt idx="52">
                  <c:v>maj.65</c:v>
                </c:pt>
                <c:pt idx="53">
                  <c:v>jun.65</c:v>
                </c:pt>
                <c:pt idx="54">
                  <c:v>jul.65</c:v>
                </c:pt>
                <c:pt idx="55">
                  <c:v>aug.65</c:v>
                </c:pt>
                <c:pt idx="56">
                  <c:v>sep.65</c:v>
                </c:pt>
                <c:pt idx="57">
                  <c:v>okt.65</c:v>
                </c:pt>
                <c:pt idx="58">
                  <c:v>nov.65</c:v>
                </c:pt>
                <c:pt idx="59">
                  <c:v>dec.65</c:v>
                </c:pt>
                <c:pt idx="60">
                  <c:v>jan.66</c:v>
                </c:pt>
                <c:pt idx="61">
                  <c:v>feb.66</c:v>
                </c:pt>
                <c:pt idx="62">
                  <c:v>mar.66</c:v>
                </c:pt>
                <c:pt idx="63">
                  <c:v>apr.66</c:v>
                </c:pt>
                <c:pt idx="64">
                  <c:v>maj.66</c:v>
                </c:pt>
                <c:pt idx="65">
                  <c:v>jun.66</c:v>
                </c:pt>
                <c:pt idx="66">
                  <c:v>jul.66</c:v>
                </c:pt>
                <c:pt idx="67">
                  <c:v>aug.66</c:v>
                </c:pt>
                <c:pt idx="68">
                  <c:v>sep.66</c:v>
                </c:pt>
                <c:pt idx="69">
                  <c:v>okt.66</c:v>
                </c:pt>
                <c:pt idx="70">
                  <c:v>nov.66</c:v>
                </c:pt>
                <c:pt idx="71">
                  <c:v>dec.66</c:v>
                </c:pt>
                <c:pt idx="72">
                  <c:v>jan.67</c:v>
                </c:pt>
                <c:pt idx="73">
                  <c:v>feb.67</c:v>
                </c:pt>
                <c:pt idx="74">
                  <c:v>mar.67</c:v>
                </c:pt>
                <c:pt idx="75">
                  <c:v>apr.67</c:v>
                </c:pt>
                <c:pt idx="76">
                  <c:v>maj.67</c:v>
                </c:pt>
                <c:pt idx="77">
                  <c:v>jun.67</c:v>
                </c:pt>
                <c:pt idx="78">
                  <c:v>jul.67</c:v>
                </c:pt>
                <c:pt idx="79">
                  <c:v>aug.67</c:v>
                </c:pt>
                <c:pt idx="80">
                  <c:v>sep.67</c:v>
                </c:pt>
                <c:pt idx="81">
                  <c:v>okt.67</c:v>
                </c:pt>
                <c:pt idx="82">
                  <c:v>nov.67</c:v>
                </c:pt>
                <c:pt idx="83">
                  <c:v>dec.67</c:v>
                </c:pt>
                <c:pt idx="84">
                  <c:v>jan.68</c:v>
                </c:pt>
                <c:pt idx="85">
                  <c:v>feb.68</c:v>
                </c:pt>
                <c:pt idx="86">
                  <c:v>mar.68</c:v>
                </c:pt>
                <c:pt idx="87">
                  <c:v>apr.68</c:v>
                </c:pt>
                <c:pt idx="88">
                  <c:v>maj.68</c:v>
                </c:pt>
                <c:pt idx="89">
                  <c:v>jun.68</c:v>
                </c:pt>
                <c:pt idx="90">
                  <c:v>jul.68</c:v>
                </c:pt>
                <c:pt idx="91">
                  <c:v>aug.68</c:v>
                </c:pt>
                <c:pt idx="92">
                  <c:v>sep.68</c:v>
                </c:pt>
                <c:pt idx="93">
                  <c:v>okt.68</c:v>
                </c:pt>
                <c:pt idx="94">
                  <c:v>nov.68</c:v>
                </c:pt>
                <c:pt idx="95">
                  <c:v>dec.68</c:v>
                </c:pt>
                <c:pt idx="96">
                  <c:v>jan.69</c:v>
                </c:pt>
                <c:pt idx="97">
                  <c:v>feb.69</c:v>
                </c:pt>
                <c:pt idx="98">
                  <c:v>mar.69</c:v>
                </c:pt>
                <c:pt idx="99">
                  <c:v>apr.69</c:v>
                </c:pt>
                <c:pt idx="100">
                  <c:v>maj.69</c:v>
                </c:pt>
                <c:pt idx="101">
                  <c:v>jun.69</c:v>
                </c:pt>
                <c:pt idx="102">
                  <c:v>jul.69</c:v>
                </c:pt>
                <c:pt idx="103">
                  <c:v>aug.69</c:v>
                </c:pt>
                <c:pt idx="104">
                  <c:v>sep.69</c:v>
                </c:pt>
                <c:pt idx="105">
                  <c:v>okt.69</c:v>
                </c:pt>
                <c:pt idx="106">
                  <c:v>nov.69</c:v>
                </c:pt>
                <c:pt idx="107">
                  <c:v>dec.69</c:v>
                </c:pt>
                <c:pt idx="108">
                  <c:v>jan.70</c:v>
                </c:pt>
                <c:pt idx="109">
                  <c:v>feb.70</c:v>
                </c:pt>
                <c:pt idx="110">
                  <c:v>mar.70</c:v>
                </c:pt>
                <c:pt idx="111">
                  <c:v>apr.70</c:v>
                </c:pt>
                <c:pt idx="112">
                  <c:v>maj.70</c:v>
                </c:pt>
                <c:pt idx="113">
                  <c:v>jun.70</c:v>
                </c:pt>
                <c:pt idx="114">
                  <c:v>jul.70</c:v>
                </c:pt>
                <c:pt idx="115">
                  <c:v>aug.70</c:v>
                </c:pt>
                <c:pt idx="116">
                  <c:v>sep.70</c:v>
                </c:pt>
                <c:pt idx="117">
                  <c:v>okt.70</c:v>
                </c:pt>
                <c:pt idx="118">
                  <c:v>nov.70</c:v>
                </c:pt>
                <c:pt idx="119">
                  <c:v>dec.70</c:v>
                </c:pt>
                <c:pt idx="120">
                  <c:v>jan.71</c:v>
                </c:pt>
                <c:pt idx="121">
                  <c:v>feb.71</c:v>
                </c:pt>
                <c:pt idx="122">
                  <c:v>mar.71</c:v>
                </c:pt>
                <c:pt idx="123">
                  <c:v>apr.71</c:v>
                </c:pt>
                <c:pt idx="124">
                  <c:v>maj.71</c:v>
                </c:pt>
                <c:pt idx="125">
                  <c:v>jun.71</c:v>
                </c:pt>
                <c:pt idx="126">
                  <c:v>jul.71</c:v>
                </c:pt>
                <c:pt idx="127">
                  <c:v>aug.71</c:v>
                </c:pt>
                <c:pt idx="128">
                  <c:v>sep.71</c:v>
                </c:pt>
                <c:pt idx="129">
                  <c:v>okt.71</c:v>
                </c:pt>
                <c:pt idx="130">
                  <c:v>nov.71</c:v>
                </c:pt>
                <c:pt idx="131">
                  <c:v>dec.71</c:v>
                </c:pt>
                <c:pt idx="132">
                  <c:v>jan.72</c:v>
                </c:pt>
                <c:pt idx="133">
                  <c:v>feb.72</c:v>
                </c:pt>
                <c:pt idx="134">
                  <c:v>mar.72</c:v>
                </c:pt>
                <c:pt idx="135">
                  <c:v>apr.72</c:v>
                </c:pt>
                <c:pt idx="136">
                  <c:v>maj.72</c:v>
                </c:pt>
                <c:pt idx="137">
                  <c:v>jun.72</c:v>
                </c:pt>
                <c:pt idx="138">
                  <c:v>jul.72</c:v>
                </c:pt>
                <c:pt idx="139">
                  <c:v>aug.72</c:v>
                </c:pt>
                <c:pt idx="140">
                  <c:v>sep.72</c:v>
                </c:pt>
                <c:pt idx="141">
                  <c:v>okt.72</c:v>
                </c:pt>
                <c:pt idx="142">
                  <c:v>nov.72</c:v>
                </c:pt>
                <c:pt idx="143">
                  <c:v>dec.72</c:v>
                </c:pt>
                <c:pt idx="144">
                  <c:v>jan.73</c:v>
                </c:pt>
                <c:pt idx="145">
                  <c:v>feb.73</c:v>
                </c:pt>
                <c:pt idx="146">
                  <c:v>mar.73</c:v>
                </c:pt>
                <c:pt idx="147">
                  <c:v>apr.73</c:v>
                </c:pt>
                <c:pt idx="148">
                  <c:v>maj.73</c:v>
                </c:pt>
                <c:pt idx="149">
                  <c:v>jun.73</c:v>
                </c:pt>
                <c:pt idx="150">
                  <c:v>jul.73</c:v>
                </c:pt>
                <c:pt idx="151">
                  <c:v>aug.73</c:v>
                </c:pt>
                <c:pt idx="152">
                  <c:v>sep.73</c:v>
                </c:pt>
                <c:pt idx="153">
                  <c:v>okt.73</c:v>
                </c:pt>
                <c:pt idx="154">
                  <c:v>nov.73</c:v>
                </c:pt>
                <c:pt idx="155">
                  <c:v>dec.73</c:v>
                </c:pt>
                <c:pt idx="156">
                  <c:v>jan.74</c:v>
                </c:pt>
                <c:pt idx="157">
                  <c:v>feb.74</c:v>
                </c:pt>
                <c:pt idx="158">
                  <c:v>mar.74</c:v>
                </c:pt>
                <c:pt idx="159">
                  <c:v>apr.74</c:v>
                </c:pt>
                <c:pt idx="160">
                  <c:v>maj.74</c:v>
                </c:pt>
                <c:pt idx="161">
                  <c:v>jun.74</c:v>
                </c:pt>
                <c:pt idx="162">
                  <c:v>jul.74</c:v>
                </c:pt>
                <c:pt idx="163">
                  <c:v>aug.74</c:v>
                </c:pt>
                <c:pt idx="164">
                  <c:v>sep.74</c:v>
                </c:pt>
                <c:pt idx="165">
                  <c:v>okt.74</c:v>
                </c:pt>
                <c:pt idx="166">
                  <c:v>nov.74</c:v>
                </c:pt>
                <c:pt idx="167">
                  <c:v>dec.74</c:v>
                </c:pt>
                <c:pt idx="168">
                  <c:v>jan.75</c:v>
                </c:pt>
                <c:pt idx="169">
                  <c:v>feb.75</c:v>
                </c:pt>
                <c:pt idx="170">
                  <c:v>mar.75</c:v>
                </c:pt>
                <c:pt idx="171">
                  <c:v>apr.75</c:v>
                </c:pt>
                <c:pt idx="172">
                  <c:v>maj.75</c:v>
                </c:pt>
                <c:pt idx="173">
                  <c:v>jun.75</c:v>
                </c:pt>
                <c:pt idx="174">
                  <c:v>jul.75</c:v>
                </c:pt>
                <c:pt idx="175">
                  <c:v>aug.75</c:v>
                </c:pt>
                <c:pt idx="176">
                  <c:v>sep.75</c:v>
                </c:pt>
                <c:pt idx="177">
                  <c:v>okt.75</c:v>
                </c:pt>
                <c:pt idx="178">
                  <c:v>nov.75</c:v>
                </c:pt>
                <c:pt idx="179">
                  <c:v>dec.75</c:v>
                </c:pt>
                <c:pt idx="180">
                  <c:v>jan.76</c:v>
                </c:pt>
                <c:pt idx="181">
                  <c:v>feb.76</c:v>
                </c:pt>
                <c:pt idx="182">
                  <c:v>mar.76</c:v>
                </c:pt>
                <c:pt idx="183">
                  <c:v>apr.76</c:v>
                </c:pt>
                <c:pt idx="184">
                  <c:v>maj.76</c:v>
                </c:pt>
                <c:pt idx="185">
                  <c:v>jun.76</c:v>
                </c:pt>
                <c:pt idx="186">
                  <c:v>jul.76</c:v>
                </c:pt>
                <c:pt idx="187">
                  <c:v>aug.76</c:v>
                </c:pt>
                <c:pt idx="188">
                  <c:v>sep.76</c:v>
                </c:pt>
                <c:pt idx="189">
                  <c:v>okt.76</c:v>
                </c:pt>
                <c:pt idx="190">
                  <c:v>nov.76</c:v>
                </c:pt>
                <c:pt idx="191">
                  <c:v>dec.76</c:v>
                </c:pt>
                <c:pt idx="192">
                  <c:v>jan.77</c:v>
                </c:pt>
                <c:pt idx="193">
                  <c:v>feb.77</c:v>
                </c:pt>
                <c:pt idx="194">
                  <c:v>mar.77</c:v>
                </c:pt>
                <c:pt idx="195">
                  <c:v>apr.77</c:v>
                </c:pt>
                <c:pt idx="196">
                  <c:v>maj.77</c:v>
                </c:pt>
                <c:pt idx="197">
                  <c:v>jun.77</c:v>
                </c:pt>
                <c:pt idx="198">
                  <c:v>jul.77</c:v>
                </c:pt>
                <c:pt idx="199">
                  <c:v>aug.77</c:v>
                </c:pt>
                <c:pt idx="200">
                  <c:v>sep.77</c:v>
                </c:pt>
                <c:pt idx="201">
                  <c:v>okt.77</c:v>
                </c:pt>
                <c:pt idx="202">
                  <c:v>nov.77</c:v>
                </c:pt>
                <c:pt idx="203">
                  <c:v>dec.77</c:v>
                </c:pt>
                <c:pt idx="204">
                  <c:v>jan.78</c:v>
                </c:pt>
                <c:pt idx="205">
                  <c:v>feb.78</c:v>
                </c:pt>
                <c:pt idx="206">
                  <c:v>mar.78</c:v>
                </c:pt>
                <c:pt idx="207">
                  <c:v>apr.78</c:v>
                </c:pt>
                <c:pt idx="208">
                  <c:v>maj.78</c:v>
                </c:pt>
                <c:pt idx="209">
                  <c:v>jun.78</c:v>
                </c:pt>
                <c:pt idx="210">
                  <c:v>jul.78</c:v>
                </c:pt>
                <c:pt idx="211">
                  <c:v>aug.78</c:v>
                </c:pt>
                <c:pt idx="212">
                  <c:v>sep.78</c:v>
                </c:pt>
                <c:pt idx="213">
                  <c:v>okt.78</c:v>
                </c:pt>
                <c:pt idx="214">
                  <c:v>nov.78</c:v>
                </c:pt>
                <c:pt idx="215">
                  <c:v>dec.78</c:v>
                </c:pt>
                <c:pt idx="216">
                  <c:v>jan.79</c:v>
                </c:pt>
                <c:pt idx="217">
                  <c:v>feb.79</c:v>
                </c:pt>
                <c:pt idx="218">
                  <c:v>mar.79</c:v>
                </c:pt>
                <c:pt idx="219">
                  <c:v>apr.79</c:v>
                </c:pt>
                <c:pt idx="220">
                  <c:v>maj.79</c:v>
                </c:pt>
                <c:pt idx="221">
                  <c:v>jun.79</c:v>
                </c:pt>
                <c:pt idx="222">
                  <c:v>jul.79</c:v>
                </c:pt>
                <c:pt idx="223">
                  <c:v>aug.79</c:v>
                </c:pt>
                <c:pt idx="224">
                  <c:v>sep.79</c:v>
                </c:pt>
                <c:pt idx="225">
                  <c:v>okt.79</c:v>
                </c:pt>
                <c:pt idx="226">
                  <c:v>nov.79</c:v>
                </c:pt>
                <c:pt idx="227">
                  <c:v>dec.79</c:v>
                </c:pt>
                <c:pt idx="228">
                  <c:v>jan.80</c:v>
                </c:pt>
                <c:pt idx="229">
                  <c:v>feb.80</c:v>
                </c:pt>
                <c:pt idx="230">
                  <c:v>mar.80</c:v>
                </c:pt>
                <c:pt idx="231">
                  <c:v>apr.80</c:v>
                </c:pt>
                <c:pt idx="232">
                  <c:v>maj.80</c:v>
                </c:pt>
                <c:pt idx="233">
                  <c:v>jun.80</c:v>
                </c:pt>
                <c:pt idx="234">
                  <c:v>jul.80</c:v>
                </c:pt>
                <c:pt idx="235">
                  <c:v>aug.80</c:v>
                </c:pt>
                <c:pt idx="236">
                  <c:v>sep.80</c:v>
                </c:pt>
                <c:pt idx="237">
                  <c:v>okt.80</c:v>
                </c:pt>
                <c:pt idx="238">
                  <c:v>nov.80</c:v>
                </c:pt>
                <c:pt idx="239">
                  <c:v>dec.80</c:v>
                </c:pt>
                <c:pt idx="240">
                  <c:v>jan.81</c:v>
                </c:pt>
                <c:pt idx="241">
                  <c:v>feb.81</c:v>
                </c:pt>
                <c:pt idx="242">
                  <c:v>mar.81</c:v>
                </c:pt>
                <c:pt idx="243">
                  <c:v>apr.81</c:v>
                </c:pt>
                <c:pt idx="244">
                  <c:v>maj.81</c:v>
                </c:pt>
                <c:pt idx="245">
                  <c:v>jun.81</c:v>
                </c:pt>
                <c:pt idx="246">
                  <c:v>jul.81</c:v>
                </c:pt>
                <c:pt idx="247">
                  <c:v>aug.81</c:v>
                </c:pt>
                <c:pt idx="248">
                  <c:v>sep.81</c:v>
                </c:pt>
                <c:pt idx="249">
                  <c:v>okt.81</c:v>
                </c:pt>
                <c:pt idx="250">
                  <c:v>nov.81</c:v>
                </c:pt>
                <c:pt idx="251">
                  <c:v>dec.81</c:v>
                </c:pt>
                <c:pt idx="252">
                  <c:v>jan.82</c:v>
                </c:pt>
                <c:pt idx="253">
                  <c:v>feb.82</c:v>
                </c:pt>
                <c:pt idx="254">
                  <c:v>mar.82</c:v>
                </c:pt>
                <c:pt idx="255">
                  <c:v>apr.82</c:v>
                </c:pt>
                <c:pt idx="256">
                  <c:v>maj.82</c:v>
                </c:pt>
                <c:pt idx="257">
                  <c:v>jun.82</c:v>
                </c:pt>
                <c:pt idx="258">
                  <c:v>jul.82</c:v>
                </c:pt>
                <c:pt idx="259">
                  <c:v>aug.82</c:v>
                </c:pt>
                <c:pt idx="260">
                  <c:v>sep.82</c:v>
                </c:pt>
                <c:pt idx="261">
                  <c:v>okt.82</c:v>
                </c:pt>
                <c:pt idx="262">
                  <c:v>nov.82</c:v>
                </c:pt>
                <c:pt idx="263">
                  <c:v>dec.82</c:v>
                </c:pt>
                <c:pt idx="264">
                  <c:v>jan.83</c:v>
                </c:pt>
                <c:pt idx="265">
                  <c:v>feb.83</c:v>
                </c:pt>
                <c:pt idx="266">
                  <c:v>mar.83</c:v>
                </c:pt>
                <c:pt idx="267">
                  <c:v>apr.83</c:v>
                </c:pt>
                <c:pt idx="268">
                  <c:v>maj.83</c:v>
                </c:pt>
                <c:pt idx="269">
                  <c:v>jun.83</c:v>
                </c:pt>
                <c:pt idx="270">
                  <c:v>jul.83</c:v>
                </c:pt>
                <c:pt idx="271">
                  <c:v>aug.83</c:v>
                </c:pt>
                <c:pt idx="272">
                  <c:v>sep.83</c:v>
                </c:pt>
                <c:pt idx="273">
                  <c:v>okt.83</c:v>
                </c:pt>
                <c:pt idx="274">
                  <c:v>nov.83</c:v>
                </c:pt>
                <c:pt idx="275">
                  <c:v>dec.83</c:v>
                </c:pt>
                <c:pt idx="276">
                  <c:v>jan.84</c:v>
                </c:pt>
                <c:pt idx="277">
                  <c:v>feb.84</c:v>
                </c:pt>
                <c:pt idx="278">
                  <c:v>mar.84</c:v>
                </c:pt>
                <c:pt idx="279">
                  <c:v>apr.84</c:v>
                </c:pt>
                <c:pt idx="280">
                  <c:v>maj.84</c:v>
                </c:pt>
                <c:pt idx="281">
                  <c:v>jun.84</c:v>
                </c:pt>
                <c:pt idx="282">
                  <c:v>jul.84</c:v>
                </c:pt>
                <c:pt idx="283">
                  <c:v>aug.84</c:v>
                </c:pt>
                <c:pt idx="284">
                  <c:v>sep.84</c:v>
                </c:pt>
                <c:pt idx="285">
                  <c:v>okt.84</c:v>
                </c:pt>
                <c:pt idx="286">
                  <c:v>nov.84</c:v>
                </c:pt>
                <c:pt idx="287">
                  <c:v>dec.84</c:v>
                </c:pt>
                <c:pt idx="288">
                  <c:v>jan.85</c:v>
                </c:pt>
                <c:pt idx="289">
                  <c:v>feb.85</c:v>
                </c:pt>
                <c:pt idx="290">
                  <c:v>mar.85</c:v>
                </c:pt>
                <c:pt idx="291">
                  <c:v>apr.85</c:v>
                </c:pt>
                <c:pt idx="292">
                  <c:v>maj.85</c:v>
                </c:pt>
                <c:pt idx="293">
                  <c:v>jun.85</c:v>
                </c:pt>
                <c:pt idx="294">
                  <c:v>jul.85</c:v>
                </c:pt>
                <c:pt idx="295">
                  <c:v>aug.85</c:v>
                </c:pt>
                <c:pt idx="296">
                  <c:v>sep.85</c:v>
                </c:pt>
                <c:pt idx="297">
                  <c:v>okt.85</c:v>
                </c:pt>
                <c:pt idx="298">
                  <c:v>nov.85</c:v>
                </c:pt>
                <c:pt idx="299">
                  <c:v>dec.85</c:v>
                </c:pt>
                <c:pt idx="300">
                  <c:v>jan.86</c:v>
                </c:pt>
                <c:pt idx="301">
                  <c:v>feb.86</c:v>
                </c:pt>
                <c:pt idx="302">
                  <c:v>mar.86</c:v>
                </c:pt>
                <c:pt idx="303">
                  <c:v>apr.86</c:v>
                </c:pt>
                <c:pt idx="304">
                  <c:v>maj.86</c:v>
                </c:pt>
                <c:pt idx="305">
                  <c:v>jun.86</c:v>
                </c:pt>
                <c:pt idx="306">
                  <c:v>jul.86</c:v>
                </c:pt>
                <c:pt idx="307">
                  <c:v>aug.86</c:v>
                </c:pt>
                <c:pt idx="308">
                  <c:v>sep.86</c:v>
                </c:pt>
                <c:pt idx="309">
                  <c:v>okt.86</c:v>
                </c:pt>
                <c:pt idx="310">
                  <c:v>nov.86</c:v>
                </c:pt>
                <c:pt idx="311">
                  <c:v>dec.86</c:v>
                </c:pt>
                <c:pt idx="312">
                  <c:v>jan.87</c:v>
                </c:pt>
                <c:pt idx="313">
                  <c:v>feb.87</c:v>
                </c:pt>
                <c:pt idx="314">
                  <c:v>mar.87</c:v>
                </c:pt>
                <c:pt idx="315">
                  <c:v>apr.87</c:v>
                </c:pt>
                <c:pt idx="316">
                  <c:v>maj.87</c:v>
                </c:pt>
                <c:pt idx="317">
                  <c:v>jun.87</c:v>
                </c:pt>
                <c:pt idx="318">
                  <c:v>jul.87</c:v>
                </c:pt>
                <c:pt idx="319">
                  <c:v>aug.87</c:v>
                </c:pt>
                <c:pt idx="320">
                  <c:v>sep.87</c:v>
                </c:pt>
                <c:pt idx="321">
                  <c:v>okt.87</c:v>
                </c:pt>
                <c:pt idx="322">
                  <c:v>nov.87</c:v>
                </c:pt>
                <c:pt idx="323">
                  <c:v>dec.87</c:v>
                </c:pt>
                <c:pt idx="324">
                  <c:v>jan.88</c:v>
                </c:pt>
                <c:pt idx="325">
                  <c:v>feb.88</c:v>
                </c:pt>
                <c:pt idx="326">
                  <c:v>mar.88</c:v>
                </c:pt>
                <c:pt idx="327">
                  <c:v>apr.88</c:v>
                </c:pt>
                <c:pt idx="328">
                  <c:v>maj.88</c:v>
                </c:pt>
                <c:pt idx="329">
                  <c:v>jun.88</c:v>
                </c:pt>
                <c:pt idx="330">
                  <c:v>jul.88</c:v>
                </c:pt>
                <c:pt idx="331">
                  <c:v>aug.88</c:v>
                </c:pt>
                <c:pt idx="332">
                  <c:v>sep.88</c:v>
                </c:pt>
                <c:pt idx="333">
                  <c:v>okt.88</c:v>
                </c:pt>
                <c:pt idx="334">
                  <c:v>nov.88</c:v>
                </c:pt>
                <c:pt idx="335">
                  <c:v>dec.88</c:v>
                </c:pt>
                <c:pt idx="336">
                  <c:v>jan.89</c:v>
                </c:pt>
                <c:pt idx="337">
                  <c:v>feb.89</c:v>
                </c:pt>
                <c:pt idx="338">
                  <c:v>mar.89</c:v>
                </c:pt>
                <c:pt idx="339">
                  <c:v>apr.89</c:v>
                </c:pt>
                <c:pt idx="340">
                  <c:v>maj.89</c:v>
                </c:pt>
                <c:pt idx="341">
                  <c:v>jun.89</c:v>
                </c:pt>
                <c:pt idx="342">
                  <c:v>jul.89</c:v>
                </c:pt>
                <c:pt idx="343">
                  <c:v>aug.89</c:v>
                </c:pt>
                <c:pt idx="344">
                  <c:v>sep.89</c:v>
                </c:pt>
                <c:pt idx="345">
                  <c:v>okt.89</c:v>
                </c:pt>
                <c:pt idx="346">
                  <c:v>nov.89</c:v>
                </c:pt>
                <c:pt idx="347">
                  <c:v>dec.89</c:v>
                </c:pt>
                <c:pt idx="348">
                  <c:v>jan.90</c:v>
                </c:pt>
                <c:pt idx="349">
                  <c:v>feb.90</c:v>
                </c:pt>
                <c:pt idx="350">
                  <c:v>mar.90</c:v>
                </c:pt>
                <c:pt idx="351">
                  <c:v>apr.90</c:v>
                </c:pt>
                <c:pt idx="352">
                  <c:v>maj.90</c:v>
                </c:pt>
                <c:pt idx="353">
                  <c:v>jun.90</c:v>
                </c:pt>
                <c:pt idx="354">
                  <c:v>jul.90</c:v>
                </c:pt>
                <c:pt idx="355">
                  <c:v>aug.90</c:v>
                </c:pt>
                <c:pt idx="356">
                  <c:v>sep.90</c:v>
                </c:pt>
                <c:pt idx="357">
                  <c:v>okt.90</c:v>
                </c:pt>
                <c:pt idx="358">
                  <c:v>nov.90</c:v>
                </c:pt>
                <c:pt idx="359">
                  <c:v>dec.90</c:v>
                </c:pt>
                <c:pt idx="360">
                  <c:v>jan.91</c:v>
                </c:pt>
                <c:pt idx="361">
                  <c:v>feb.91</c:v>
                </c:pt>
                <c:pt idx="362">
                  <c:v>mar.91</c:v>
                </c:pt>
                <c:pt idx="363">
                  <c:v>apr.91</c:v>
                </c:pt>
                <c:pt idx="364">
                  <c:v>maj.91</c:v>
                </c:pt>
                <c:pt idx="365">
                  <c:v>jun.91</c:v>
                </c:pt>
                <c:pt idx="366">
                  <c:v>jul.91</c:v>
                </c:pt>
                <c:pt idx="367">
                  <c:v>aug.91</c:v>
                </c:pt>
                <c:pt idx="368">
                  <c:v>sep.91</c:v>
                </c:pt>
                <c:pt idx="369">
                  <c:v>okt.91</c:v>
                </c:pt>
                <c:pt idx="370">
                  <c:v>nov.91</c:v>
                </c:pt>
                <c:pt idx="371">
                  <c:v>dec.91</c:v>
                </c:pt>
                <c:pt idx="372">
                  <c:v>jan.92</c:v>
                </c:pt>
                <c:pt idx="373">
                  <c:v>feb.92</c:v>
                </c:pt>
                <c:pt idx="374">
                  <c:v>mar.92</c:v>
                </c:pt>
                <c:pt idx="375">
                  <c:v>apr.92</c:v>
                </c:pt>
                <c:pt idx="376">
                  <c:v>maj.92</c:v>
                </c:pt>
                <c:pt idx="377">
                  <c:v>jun.92</c:v>
                </c:pt>
                <c:pt idx="378">
                  <c:v>jul.92</c:v>
                </c:pt>
                <c:pt idx="379">
                  <c:v>aug.92</c:v>
                </c:pt>
                <c:pt idx="380">
                  <c:v>sep.92</c:v>
                </c:pt>
                <c:pt idx="381">
                  <c:v>okt.92</c:v>
                </c:pt>
                <c:pt idx="382">
                  <c:v>nov.92</c:v>
                </c:pt>
                <c:pt idx="383">
                  <c:v>dec.92</c:v>
                </c:pt>
                <c:pt idx="384">
                  <c:v>jan.93</c:v>
                </c:pt>
                <c:pt idx="385">
                  <c:v>feb.93</c:v>
                </c:pt>
                <c:pt idx="386">
                  <c:v>mar.93</c:v>
                </c:pt>
                <c:pt idx="387">
                  <c:v>apr.93</c:v>
                </c:pt>
                <c:pt idx="388">
                  <c:v>maj.93</c:v>
                </c:pt>
                <c:pt idx="389">
                  <c:v>jun.93</c:v>
                </c:pt>
                <c:pt idx="390">
                  <c:v>jul.93</c:v>
                </c:pt>
                <c:pt idx="391">
                  <c:v>aug.93</c:v>
                </c:pt>
                <c:pt idx="392">
                  <c:v>sep.93</c:v>
                </c:pt>
                <c:pt idx="393">
                  <c:v>okt.93</c:v>
                </c:pt>
                <c:pt idx="394">
                  <c:v>nov.93</c:v>
                </c:pt>
                <c:pt idx="395">
                  <c:v>dec.93</c:v>
                </c:pt>
                <c:pt idx="396">
                  <c:v>jan.94</c:v>
                </c:pt>
                <c:pt idx="397">
                  <c:v>feb.94</c:v>
                </c:pt>
                <c:pt idx="398">
                  <c:v>mar.94</c:v>
                </c:pt>
                <c:pt idx="399">
                  <c:v>apr.94</c:v>
                </c:pt>
                <c:pt idx="400">
                  <c:v>maj.94</c:v>
                </c:pt>
                <c:pt idx="401">
                  <c:v>jun.94</c:v>
                </c:pt>
                <c:pt idx="402">
                  <c:v>jul.94</c:v>
                </c:pt>
                <c:pt idx="403">
                  <c:v>aug.94</c:v>
                </c:pt>
                <c:pt idx="404">
                  <c:v>sep.94</c:v>
                </c:pt>
                <c:pt idx="405">
                  <c:v>okt.94</c:v>
                </c:pt>
                <c:pt idx="406">
                  <c:v>nov.94</c:v>
                </c:pt>
                <c:pt idx="407">
                  <c:v>dec.94</c:v>
                </c:pt>
                <c:pt idx="408">
                  <c:v>jan.95</c:v>
                </c:pt>
                <c:pt idx="409">
                  <c:v>feb.95</c:v>
                </c:pt>
                <c:pt idx="410">
                  <c:v>mar.95</c:v>
                </c:pt>
                <c:pt idx="411">
                  <c:v>apr.95</c:v>
                </c:pt>
                <c:pt idx="412">
                  <c:v>maj.95</c:v>
                </c:pt>
                <c:pt idx="413">
                  <c:v>jun.95</c:v>
                </c:pt>
                <c:pt idx="414">
                  <c:v>jul.95</c:v>
                </c:pt>
                <c:pt idx="415">
                  <c:v>aug.95</c:v>
                </c:pt>
                <c:pt idx="416">
                  <c:v>sep.95</c:v>
                </c:pt>
                <c:pt idx="417">
                  <c:v>okt.95</c:v>
                </c:pt>
                <c:pt idx="418">
                  <c:v>nov.95</c:v>
                </c:pt>
                <c:pt idx="419">
                  <c:v>dec.95</c:v>
                </c:pt>
                <c:pt idx="420">
                  <c:v>jan.96</c:v>
                </c:pt>
                <c:pt idx="421">
                  <c:v>feb.96</c:v>
                </c:pt>
                <c:pt idx="422">
                  <c:v>mar.96</c:v>
                </c:pt>
                <c:pt idx="423">
                  <c:v>apr.96</c:v>
                </c:pt>
                <c:pt idx="424">
                  <c:v>maj.96</c:v>
                </c:pt>
                <c:pt idx="425">
                  <c:v>jun.96</c:v>
                </c:pt>
                <c:pt idx="426">
                  <c:v>jul.96</c:v>
                </c:pt>
                <c:pt idx="427">
                  <c:v>aug.96</c:v>
                </c:pt>
                <c:pt idx="428">
                  <c:v>sep.96</c:v>
                </c:pt>
                <c:pt idx="429">
                  <c:v>okt.96</c:v>
                </c:pt>
                <c:pt idx="430">
                  <c:v>nov.96</c:v>
                </c:pt>
                <c:pt idx="431">
                  <c:v>dec.96</c:v>
                </c:pt>
                <c:pt idx="432">
                  <c:v>jan.97</c:v>
                </c:pt>
                <c:pt idx="433">
                  <c:v>feb.97</c:v>
                </c:pt>
                <c:pt idx="434">
                  <c:v>mar.97</c:v>
                </c:pt>
                <c:pt idx="435">
                  <c:v>apr.97</c:v>
                </c:pt>
                <c:pt idx="436">
                  <c:v>maj.97</c:v>
                </c:pt>
                <c:pt idx="437">
                  <c:v>jun.97</c:v>
                </c:pt>
                <c:pt idx="438">
                  <c:v>jul.97</c:v>
                </c:pt>
                <c:pt idx="439">
                  <c:v>aug.97</c:v>
                </c:pt>
                <c:pt idx="440">
                  <c:v>sep.97</c:v>
                </c:pt>
                <c:pt idx="441">
                  <c:v>okt.97</c:v>
                </c:pt>
                <c:pt idx="442">
                  <c:v>nov.97</c:v>
                </c:pt>
                <c:pt idx="443">
                  <c:v>dec.97</c:v>
                </c:pt>
                <c:pt idx="444">
                  <c:v>jan.98</c:v>
                </c:pt>
                <c:pt idx="445">
                  <c:v>feb.98</c:v>
                </c:pt>
                <c:pt idx="446">
                  <c:v>mar.98</c:v>
                </c:pt>
                <c:pt idx="447">
                  <c:v>apr.98</c:v>
                </c:pt>
                <c:pt idx="448">
                  <c:v>maj.98</c:v>
                </c:pt>
                <c:pt idx="449">
                  <c:v>jun.98</c:v>
                </c:pt>
                <c:pt idx="450">
                  <c:v>jul.98</c:v>
                </c:pt>
                <c:pt idx="451">
                  <c:v>aug.98</c:v>
                </c:pt>
                <c:pt idx="452">
                  <c:v>sep.98</c:v>
                </c:pt>
                <c:pt idx="453">
                  <c:v>okt.98</c:v>
                </c:pt>
                <c:pt idx="454">
                  <c:v>nov.98</c:v>
                </c:pt>
                <c:pt idx="455">
                  <c:v>dec.98</c:v>
                </c:pt>
                <c:pt idx="456">
                  <c:v>jan.99</c:v>
                </c:pt>
                <c:pt idx="457">
                  <c:v>feb.99</c:v>
                </c:pt>
                <c:pt idx="458">
                  <c:v>mar.99</c:v>
                </c:pt>
                <c:pt idx="459">
                  <c:v>apr.99</c:v>
                </c:pt>
                <c:pt idx="460">
                  <c:v>maj.99</c:v>
                </c:pt>
                <c:pt idx="461">
                  <c:v>jun.99</c:v>
                </c:pt>
                <c:pt idx="462">
                  <c:v>jul.99</c:v>
                </c:pt>
                <c:pt idx="463">
                  <c:v>aug.99</c:v>
                </c:pt>
                <c:pt idx="464">
                  <c:v>sep.99</c:v>
                </c:pt>
                <c:pt idx="465">
                  <c:v>okt.99</c:v>
                </c:pt>
                <c:pt idx="466">
                  <c:v>nov.99</c:v>
                </c:pt>
                <c:pt idx="467">
                  <c:v>dec.99</c:v>
                </c:pt>
                <c:pt idx="468">
                  <c:v>jan.00</c:v>
                </c:pt>
                <c:pt idx="469">
                  <c:v>feb.00</c:v>
                </c:pt>
                <c:pt idx="470">
                  <c:v>mar.00</c:v>
                </c:pt>
                <c:pt idx="471">
                  <c:v>apr.00</c:v>
                </c:pt>
                <c:pt idx="472">
                  <c:v>maj.00</c:v>
                </c:pt>
                <c:pt idx="473">
                  <c:v>jun.00</c:v>
                </c:pt>
                <c:pt idx="474">
                  <c:v>jul.00</c:v>
                </c:pt>
                <c:pt idx="475">
                  <c:v>aug.00</c:v>
                </c:pt>
                <c:pt idx="476">
                  <c:v>sep.00</c:v>
                </c:pt>
                <c:pt idx="477">
                  <c:v>okt.00</c:v>
                </c:pt>
                <c:pt idx="478">
                  <c:v>nov.00</c:v>
                </c:pt>
                <c:pt idx="479">
                  <c:v>dec.00</c:v>
                </c:pt>
                <c:pt idx="480">
                  <c:v>jan.01</c:v>
                </c:pt>
                <c:pt idx="481">
                  <c:v>feb.01</c:v>
                </c:pt>
                <c:pt idx="482">
                  <c:v>mar.01</c:v>
                </c:pt>
                <c:pt idx="483">
                  <c:v>apr.01</c:v>
                </c:pt>
                <c:pt idx="484">
                  <c:v>maj.01</c:v>
                </c:pt>
                <c:pt idx="485">
                  <c:v>jun.01</c:v>
                </c:pt>
                <c:pt idx="486">
                  <c:v>jul.01</c:v>
                </c:pt>
                <c:pt idx="487">
                  <c:v>aug.01</c:v>
                </c:pt>
                <c:pt idx="488">
                  <c:v>sep.01</c:v>
                </c:pt>
                <c:pt idx="489">
                  <c:v>okt.01</c:v>
                </c:pt>
                <c:pt idx="490">
                  <c:v>nov.01</c:v>
                </c:pt>
                <c:pt idx="491">
                  <c:v>dec.01</c:v>
                </c:pt>
                <c:pt idx="492">
                  <c:v>jan.02</c:v>
                </c:pt>
                <c:pt idx="493">
                  <c:v>feb.02</c:v>
                </c:pt>
                <c:pt idx="494">
                  <c:v>mar.02</c:v>
                </c:pt>
                <c:pt idx="495">
                  <c:v>apr.02</c:v>
                </c:pt>
                <c:pt idx="496">
                  <c:v>maj.02</c:v>
                </c:pt>
                <c:pt idx="497">
                  <c:v>jun.02</c:v>
                </c:pt>
                <c:pt idx="498">
                  <c:v>jul.02</c:v>
                </c:pt>
                <c:pt idx="499">
                  <c:v>aug.02</c:v>
                </c:pt>
                <c:pt idx="500">
                  <c:v>sep.02</c:v>
                </c:pt>
                <c:pt idx="501">
                  <c:v>okt.02</c:v>
                </c:pt>
                <c:pt idx="502">
                  <c:v>nov.02</c:v>
                </c:pt>
                <c:pt idx="503">
                  <c:v>dec.02</c:v>
                </c:pt>
                <c:pt idx="504">
                  <c:v>jan.03</c:v>
                </c:pt>
                <c:pt idx="505">
                  <c:v>feb.03</c:v>
                </c:pt>
                <c:pt idx="506">
                  <c:v>mar.03</c:v>
                </c:pt>
                <c:pt idx="507">
                  <c:v>apr.03</c:v>
                </c:pt>
                <c:pt idx="508">
                  <c:v>maj.03</c:v>
                </c:pt>
                <c:pt idx="509">
                  <c:v>jun.03</c:v>
                </c:pt>
                <c:pt idx="510">
                  <c:v>jul.03</c:v>
                </c:pt>
                <c:pt idx="511">
                  <c:v>aug.03</c:v>
                </c:pt>
                <c:pt idx="512">
                  <c:v>sep.03</c:v>
                </c:pt>
                <c:pt idx="513">
                  <c:v>okt.03</c:v>
                </c:pt>
                <c:pt idx="514">
                  <c:v>nov.03</c:v>
                </c:pt>
                <c:pt idx="515">
                  <c:v>dec.03</c:v>
                </c:pt>
                <c:pt idx="516">
                  <c:v>jan.04</c:v>
                </c:pt>
                <c:pt idx="517">
                  <c:v>feb.04</c:v>
                </c:pt>
                <c:pt idx="518">
                  <c:v>mar.04</c:v>
                </c:pt>
                <c:pt idx="519">
                  <c:v>apr.04</c:v>
                </c:pt>
                <c:pt idx="520">
                  <c:v>maj.04</c:v>
                </c:pt>
                <c:pt idx="521">
                  <c:v>jun.04</c:v>
                </c:pt>
                <c:pt idx="522">
                  <c:v>jul.04</c:v>
                </c:pt>
                <c:pt idx="523">
                  <c:v>aug.04</c:v>
                </c:pt>
                <c:pt idx="524">
                  <c:v>sep.04</c:v>
                </c:pt>
                <c:pt idx="525">
                  <c:v>okt.04</c:v>
                </c:pt>
                <c:pt idx="526">
                  <c:v>nov.04</c:v>
                </c:pt>
                <c:pt idx="527">
                  <c:v>dec.04</c:v>
                </c:pt>
                <c:pt idx="528">
                  <c:v>jan.05</c:v>
                </c:pt>
                <c:pt idx="529">
                  <c:v>feb.05</c:v>
                </c:pt>
                <c:pt idx="530">
                  <c:v>mar.05</c:v>
                </c:pt>
                <c:pt idx="531">
                  <c:v>apr.05</c:v>
                </c:pt>
                <c:pt idx="532">
                  <c:v>maj.05</c:v>
                </c:pt>
                <c:pt idx="533">
                  <c:v>jun.05</c:v>
                </c:pt>
                <c:pt idx="534">
                  <c:v>jul.05</c:v>
                </c:pt>
                <c:pt idx="535">
                  <c:v>aug.05</c:v>
                </c:pt>
                <c:pt idx="536">
                  <c:v>sep.05</c:v>
                </c:pt>
                <c:pt idx="537">
                  <c:v>okt.05</c:v>
                </c:pt>
                <c:pt idx="538">
                  <c:v>nov.05</c:v>
                </c:pt>
                <c:pt idx="539">
                  <c:v>dec.05</c:v>
                </c:pt>
                <c:pt idx="540">
                  <c:v>jan.06</c:v>
                </c:pt>
                <c:pt idx="541">
                  <c:v>feb.06</c:v>
                </c:pt>
                <c:pt idx="542">
                  <c:v>mar.06</c:v>
                </c:pt>
                <c:pt idx="543">
                  <c:v>apr.06</c:v>
                </c:pt>
                <c:pt idx="544">
                  <c:v>maj.06</c:v>
                </c:pt>
                <c:pt idx="545">
                  <c:v>jun.06</c:v>
                </c:pt>
                <c:pt idx="546">
                  <c:v>jul.06</c:v>
                </c:pt>
                <c:pt idx="547">
                  <c:v>aug.06</c:v>
                </c:pt>
                <c:pt idx="548">
                  <c:v>sep.06</c:v>
                </c:pt>
                <c:pt idx="549">
                  <c:v>okt.06</c:v>
                </c:pt>
                <c:pt idx="550">
                  <c:v>nov.06</c:v>
                </c:pt>
                <c:pt idx="551">
                  <c:v>dec.06</c:v>
                </c:pt>
                <c:pt idx="552">
                  <c:v>jan.07</c:v>
                </c:pt>
                <c:pt idx="553">
                  <c:v>feb.07</c:v>
                </c:pt>
                <c:pt idx="554">
                  <c:v>mar.07</c:v>
                </c:pt>
                <c:pt idx="555">
                  <c:v>apr.07</c:v>
                </c:pt>
                <c:pt idx="556">
                  <c:v>maj.07</c:v>
                </c:pt>
                <c:pt idx="557">
                  <c:v>jun.07</c:v>
                </c:pt>
                <c:pt idx="558">
                  <c:v>jul.07</c:v>
                </c:pt>
                <c:pt idx="559">
                  <c:v>aug.07</c:v>
                </c:pt>
                <c:pt idx="560">
                  <c:v>sep.07</c:v>
                </c:pt>
                <c:pt idx="561">
                  <c:v>okt.07</c:v>
                </c:pt>
                <c:pt idx="562">
                  <c:v>nov.07</c:v>
                </c:pt>
                <c:pt idx="563">
                  <c:v>dec.07</c:v>
                </c:pt>
                <c:pt idx="564">
                  <c:v>jan.08</c:v>
                </c:pt>
                <c:pt idx="565">
                  <c:v>feb.08</c:v>
                </c:pt>
                <c:pt idx="566">
                  <c:v>mar.08</c:v>
                </c:pt>
                <c:pt idx="567">
                  <c:v>apr.08</c:v>
                </c:pt>
                <c:pt idx="568">
                  <c:v>maj.08</c:v>
                </c:pt>
                <c:pt idx="569">
                  <c:v>jun.08</c:v>
                </c:pt>
                <c:pt idx="570">
                  <c:v>jul.08</c:v>
                </c:pt>
                <c:pt idx="571">
                  <c:v>aug.08</c:v>
                </c:pt>
                <c:pt idx="572">
                  <c:v>sep.08</c:v>
                </c:pt>
                <c:pt idx="573">
                  <c:v>okt.08</c:v>
                </c:pt>
                <c:pt idx="574">
                  <c:v>nov.08</c:v>
                </c:pt>
                <c:pt idx="575">
                  <c:v>dec.08</c:v>
                </c:pt>
                <c:pt idx="576">
                  <c:v>jan.09</c:v>
                </c:pt>
                <c:pt idx="577">
                  <c:v>feb.09</c:v>
                </c:pt>
                <c:pt idx="578">
                  <c:v>mar.09</c:v>
                </c:pt>
                <c:pt idx="579">
                  <c:v>apr.09</c:v>
                </c:pt>
                <c:pt idx="580">
                  <c:v>maj.09</c:v>
                </c:pt>
                <c:pt idx="581">
                  <c:v>jun.09</c:v>
                </c:pt>
                <c:pt idx="582">
                  <c:v>jul.09</c:v>
                </c:pt>
                <c:pt idx="583">
                  <c:v>aug.09</c:v>
                </c:pt>
                <c:pt idx="584">
                  <c:v>sep.09</c:v>
                </c:pt>
                <c:pt idx="585">
                  <c:v>okt.09</c:v>
                </c:pt>
                <c:pt idx="586">
                  <c:v>nov.09</c:v>
                </c:pt>
                <c:pt idx="587">
                  <c:v>dec.09</c:v>
                </c:pt>
                <c:pt idx="588">
                  <c:v>jan.10</c:v>
                </c:pt>
                <c:pt idx="589">
                  <c:v>feb.10</c:v>
                </c:pt>
                <c:pt idx="590">
                  <c:v>mar.10</c:v>
                </c:pt>
                <c:pt idx="591">
                  <c:v>apr.10</c:v>
                </c:pt>
                <c:pt idx="592">
                  <c:v>maj.10</c:v>
                </c:pt>
                <c:pt idx="593">
                  <c:v>jun.10</c:v>
                </c:pt>
                <c:pt idx="594">
                  <c:v>jul.10</c:v>
                </c:pt>
                <c:pt idx="595">
                  <c:v>aug.10</c:v>
                </c:pt>
                <c:pt idx="596">
                  <c:v>sep.10</c:v>
                </c:pt>
                <c:pt idx="597">
                  <c:v>okt.10</c:v>
                </c:pt>
                <c:pt idx="598">
                  <c:v>nov.10</c:v>
                </c:pt>
                <c:pt idx="599">
                  <c:v>dec.10</c:v>
                </c:pt>
                <c:pt idx="600">
                  <c:v>jan.11</c:v>
                </c:pt>
                <c:pt idx="601">
                  <c:v>feb.11</c:v>
                </c:pt>
                <c:pt idx="602">
                  <c:v>mar.11</c:v>
                </c:pt>
                <c:pt idx="603">
                  <c:v>apr.11</c:v>
                </c:pt>
                <c:pt idx="604">
                  <c:v>maj.11</c:v>
                </c:pt>
                <c:pt idx="605">
                  <c:v>jun.11</c:v>
                </c:pt>
                <c:pt idx="606">
                  <c:v>jul.11</c:v>
                </c:pt>
                <c:pt idx="607">
                  <c:v>aug.11</c:v>
                </c:pt>
                <c:pt idx="608">
                  <c:v>sep.11</c:v>
                </c:pt>
                <c:pt idx="609">
                  <c:v>okt.11</c:v>
                </c:pt>
                <c:pt idx="610">
                  <c:v>nov.11</c:v>
                </c:pt>
                <c:pt idx="611">
                  <c:v>dec.11</c:v>
                </c:pt>
                <c:pt idx="612">
                  <c:v>jan.12</c:v>
                </c:pt>
                <c:pt idx="613">
                  <c:v>feb.12</c:v>
                </c:pt>
                <c:pt idx="614">
                  <c:v>mar.12</c:v>
                </c:pt>
                <c:pt idx="615">
                  <c:v>apr.12</c:v>
                </c:pt>
                <c:pt idx="616">
                  <c:v>maj.12</c:v>
                </c:pt>
                <c:pt idx="617">
                  <c:v>jun.12</c:v>
                </c:pt>
                <c:pt idx="618">
                  <c:v>jul.12</c:v>
                </c:pt>
                <c:pt idx="619">
                  <c:v>aug.12</c:v>
                </c:pt>
                <c:pt idx="620">
                  <c:v>sep.12</c:v>
                </c:pt>
                <c:pt idx="621">
                  <c:v>okt.12</c:v>
                </c:pt>
                <c:pt idx="622">
                  <c:v>nov.12</c:v>
                </c:pt>
                <c:pt idx="623">
                  <c:v>dec.12</c:v>
                </c:pt>
                <c:pt idx="624">
                  <c:v>jan.13</c:v>
                </c:pt>
                <c:pt idx="625">
                  <c:v>feb.13</c:v>
                </c:pt>
                <c:pt idx="626">
                  <c:v>mar.13</c:v>
                </c:pt>
                <c:pt idx="627">
                  <c:v>apr.13</c:v>
                </c:pt>
                <c:pt idx="628">
                  <c:v>maj.13</c:v>
                </c:pt>
                <c:pt idx="629">
                  <c:v>jun.13</c:v>
                </c:pt>
                <c:pt idx="630">
                  <c:v>jul.13</c:v>
                </c:pt>
                <c:pt idx="631">
                  <c:v>aug.13</c:v>
                </c:pt>
                <c:pt idx="632">
                  <c:v>sep.13</c:v>
                </c:pt>
                <c:pt idx="633">
                  <c:v>okt.13</c:v>
                </c:pt>
                <c:pt idx="634">
                  <c:v>nov.13</c:v>
                </c:pt>
                <c:pt idx="635">
                  <c:v>dec.13</c:v>
                </c:pt>
                <c:pt idx="636">
                  <c:v>jan.14</c:v>
                </c:pt>
                <c:pt idx="637">
                  <c:v>feb.14</c:v>
                </c:pt>
                <c:pt idx="638">
                  <c:v>mar.14</c:v>
                </c:pt>
                <c:pt idx="639">
                  <c:v>apr.14</c:v>
                </c:pt>
                <c:pt idx="640">
                  <c:v>maj.14</c:v>
                </c:pt>
                <c:pt idx="641">
                  <c:v>jun.14</c:v>
                </c:pt>
                <c:pt idx="642">
                  <c:v>jul.14</c:v>
                </c:pt>
                <c:pt idx="643">
                  <c:v>aug.14</c:v>
                </c:pt>
                <c:pt idx="644">
                  <c:v>sep.14</c:v>
                </c:pt>
                <c:pt idx="645">
                  <c:v>okt.14</c:v>
                </c:pt>
                <c:pt idx="646">
                  <c:v>nov.14</c:v>
                </c:pt>
                <c:pt idx="647">
                  <c:v>dec.14</c:v>
                </c:pt>
                <c:pt idx="648">
                  <c:v>jan.15</c:v>
                </c:pt>
                <c:pt idx="649">
                  <c:v>feb.15</c:v>
                </c:pt>
                <c:pt idx="650">
                  <c:v>mar.15</c:v>
                </c:pt>
                <c:pt idx="651">
                  <c:v>apr.15</c:v>
                </c:pt>
                <c:pt idx="652">
                  <c:v>maj.15</c:v>
                </c:pt>
                <c:pt idx="653">
                  <c:v>jun.15</c:v>
                </c:pt>
                <c:pt idx="654">
                  <c:v>jul.15</c:v>
                </c:pt>
                <c:pt idx="655">
                  <c:v>aug.15</c:v>
                </c:pt>
                <c:pt idx="656">
                  <c:v>sep.15</c:v>
                </c:pt>
                <c:pt idx="657">
                  <c:v>okt.15</c:v>
                </c:pt>
                <c:pt idx="658">
                  <c:v>nov.15</c:v>
                </c:pt>
                <c:pt idx="659">
                  <c:v>dec.15</c:v>
                </c:pt>
                <c:pt idx="660">
                  <c:v>jan.16</c:v>
                </c:pt>
                <c:pt idx="661">
                  <c:v>feb.16</c:v>
                </c:pt>
                <c:pt idx="662">
                  <c:v>mar.16</c:v>
                </c:pt>
                <c:pt idx="663">
                  <c:v>apr.16</c:v>
                </c:pt>
                <c:pt idx="664">
                  <c:v>maj.16</c:v>
                </c:pt>
                <c:pt idx="665">
                  <c:v>jun.16</c:v>
                </c:pt>
                <c:pt idx="666">
                  <c:v>jul.16</c:v>
                </c:pt>
                <c:pt idx="667">
                  <c:v>aug.16</c:v>
                </c:pt>
                <c:pt idx="668">
                  <c:v>sep.16</c:v>
                </c:pt>
                <c:pt idx="669">
                  <c:v>okt.16</c:v>
                </c:pt>
                <c:pt idx="670">
                  <c:v>nov.16</c:v>
                </c:pt>
                <c:pt idx="671">
                  <c:v>dec.16</c:v>
                </c:pt>
                <c:pt idx="672">
                  <c:v>jan.17</c:v>
                </c:pt>
                <c:pt idx="673">
                  <c:v>feb.17</c:v>
                </c:pt>
                <c:pt idx="674">
                  <c:v>mar.17</c:v>
                </c:pt>
                <c:pt idx="675">
                  <c:v>apr.17</c:v>
                </c:pt>
                <c:pt idx="676">
                  <c:v>maj.17</c:v>
                </c:pt>
                <c:pt idx="677">
                  <c:v>jun.17</c:v>
                </c:pt>
                <c:pt idx="678">
                  <c:v>jul.17</c:v>
                </c:pt>
                <c:pt idx="679">
                  <c:v>aug.17</c:v>
                </c:pt>
                <c:pt idx="680">
                  <c:v>sep.17</c:v>
                </c:pt>
                <c:pt idx="681">
                  <c:v>okt.17</c:v>
                </c:pt>
                <c:pt idx="682">
                  <c:v>nov.17</c:v>
                </c:pt>
                <c:pt idx="683">
                  <c:v>dec.17</c:v>
                </c:pt>
                <c:pt idx="684">
                  <c:v>jan.18</c:v>
                </c:pt>
                <c:pt idx="685">
                  <c:v>feb.18</c:v>
                </c:pt>
                <c:pt idx="686">
                  <c:v>mar.18</c:v>
                </c:pt>
                <c:pt idx="687">
                  <c:v>apr.18</c:v>
                </c:pt>
                <c:pt idx="688">
                  <c:v>maj.18</c:v>
                </c:pt>
                <c:pt idx="689">
                  <c:v>jun.18</c:v>
                </c:pt>
                <c:pt idx="690">
                  <c:v>jul.18</c:v>
                </c:pt>
                <c:pt idx="691">
                  <c:v>aug.18</c:v>
                </c:pt>
                <c:pt idx="692">
                  <c:v>sep.18</c:v>
                </c:pt>
                <c:pt idx="693">
                  <c:v>okt.18</c:v>
                </c:pt>
                <c:pt idx="694">
                  <c:v>nov.18</c:v>
                </c:pt>
                <c:pt idx="695">
                  <c:v>dec.18</c:v>
                </c:pt>
                <c:pt idx="696">
                  <c:v>jan.19</c:v>
                </c:pt>
                <c:pt idx="697">
                  <c:v>feb.19</c:v>
                </c:pt>
                <c:pt idx="698">
                  <c:v>mar.19</c:v>
                </c:pt>
                <c:pt idx="699">
                  <c:v>apr.19</c:v>
                </c:pt>
                <c:pt idx="700">
                  <c:v>maj.19</c:v>
                </c:pt>
                <c:pt idx="701">
                  <c:v>jun.19</c:v>
                </c:pt>
                <c:pt idx="702">
                  <c:v>jul.19</c:v>
                </c:pt>
                <c:pt idx="703">
                  <c:v>aug.19</c:v>
                </c:pt>
                <c:pt idx="704">
                  <c:v>sep.19</c:v>
                </c:pt>
                <c:pt idx="705">
                  <c:v>okt.19</c:v>
                </c:pt>
                <c:pt idx="706">
                  <c:v>nov.19</c:v>
                </c:pt>
                <c:pt idx="707">
                  <c:v>dec.19</c:v>
                </c:pt>
                <c:pt idx="708">
                  <c:v>jan.20</c:v>
                </c:pt>
                <c:pt idx="709">
                  <c:v>feb.20</c:v>
                </c:pt>
                <c:pt idx="710">
                  <c:v>mar.20</c:v>
                </c:pt>
                <c:pt idx="711">
                  <c:v>apr.20</c:v>
                </c:pt>
                <c:pt idx="712">
                  <c:v>maj.20</c:v>
                </c:pt>
                <c:pt idx="713">
                  <c:v>jun.20</c:v>
                </c:pt>
                <c:pt idx="714">
                  <c:v>jul.20</c:v>
                </c:pt>
                <c:pt idx="715">
                  <c:v>aug.20</c:v>
                </c:pt>
                <c:pt idx="716">
                  <c:v>sep.20</c:v>
                </c:pt>
                <c:pt idx="717">
                  <c:v>okt.20</c:v>
                </c:pt>
                <c:pt idx="718">
                  <c:v>nov.20</c:v>
                </c:pt>
                <c:pt idx="719">
                  <c:v>dec.20</c:v>
                </c:pt>
                <c:pt idx="720">
                  <c:v>jan.21</c:v>
                </c:pt>
                <c:pt idx="721">
                  <c:v>feb.21</c:v>
                </c:pt>
                <c:pt idx="722">
                  <c:v>mar.21</c:v>
                </c:pt>
                <c:pt idx="723">
                  <c:v>apr.21</c:v>
                </c:pt>
                <c:pt idx="724">
                  <c:v>maj.21</c:v>
                </c:pt>
                <c:pt idx="725">
                  <c:v>jun.21</c:v>
                </c:pt>
                <c:pt idx="726">
                  <c:v>jul.21</c:v>
                </c:pt>
                <c:pt idx="727">
                  <c:v>aug.21</c:v>
                </c:pt>
                <c:pt idx="728">
                  <c:v>sep.21</c:v>
                </c:pt>
                <c:pt idx="729">
                  <c:v>okt.21</c:v>
                </c:pt>
                <c:pt idx="730">
                  <c:v>nov.21</c:v>
                </c:pt>
                <c:pt idx="731">
                  <c:v>dec.21</c:v>
                </c:pt>
                <c:pt idx="732">
                  <c:v>jan.22</c:v>
                </c:pt>
                <c:pt idx="733">
                  <c:v>feb.22</c:v>
                </c:pt>
                <c:pt idx="734">
                  <c:v>mar.22</c:v>
                </c:pt>
                <c:pt idx="735">
                  <c:v>apr.22</c:v>
                </c:pt>
                <c:pt idx="736">
                  <c:v>maj.22</c:v>
                </c:pt>
                <c:pt idx="737">
                  <c:v>jun.22</c:v>
                </c:pt>
                <c:pt idx="738">
                  <c:v>jul.22</c:v>
                </c:pt>
                <c:pt idx="739">
                  <c:v>aug.22</c:v>
                </c:pt>
                <c:pt idx="740">
                  <c:v>sep.22</c:v>
                </c:pt>
                <c:pt idx="741">
                  <c:v>okt.22</c:v>
                </c:pt>
                <c:pt idx="742">
                  <c:v>nov.22</c:v>
                </c:pt>
                <c:pt idx="743">
                  <c:v>dec.22</c:v>
                </c:pt>
                <c:pt idx="744">
                  <c:v>jan.23</c:v>
                </c:pt>
                <c:pt idx="745">
                  <c:v>feb.23</c:v>
                </c:pt>
                <c:pt idx="746">
                  <c:v>mar.23</c:v>
                </c:pt>
                <c:pt idx="747">
                  <c:v>apr.23</c:v>
                </c:pt>
                <c:pt idx="748">
                  <c:v>maj.23</c:v>
                </c:pt>
                <c:pt idx="749">
                  <c:v>jun.23</c:v>
                </c:pt>
                <c:pt idx="750">
                  <c:v>jul.23</c:v>
                </c:pt>
                <c:pt idx="751">
                  <c:v>aug.23</c:v>
                </c:pt>
                <c:pt idx="752">
                  <c:v>sep.23</c:v>
                </c:pt>
                <c:pt idx="753">
                  <c:v>okt.23</c:v>
                </c:pt>
                <c:pt idx="754">
                  <c:v>nov.23</c:v>
                </c:pt>
                <c:pt idx="755">
                  <c:v>dec.23</c:v>
                </c:pt>
                <c:pt idx="756">
                  <c:v>jan.24</c:v>
                </c:pt>
                <c:pt idx="757">
                  <c:v>feb.24</c:v>
                </c:pt>
                <c:pt idx="758">
                  <c:v>mar.24</c:v>
                </c:pt>
                <c:pt idx="759">
                  <c:v>apr.24</c:v>
                </c:pt>
                <c:pt idx="760">
                  <c:v>maj.24</c:v>
                </c:pt>
                <c:pt idx="761">
                  <c:v>jun.24</c:v>
                </c:pt>
                <c:pt idx="762">
                  <c:v>jul.24</c:v>
                </c:pt>
                <c:pt idx="763">
                  <c:v>aug.24</c:v>
                </c:pt>
                <c:pt idx="764">
                  <c:v>sep.24</c:v>
                </c:pt>
                <c:pt idx="765">
                  <c:v>okt.24</c:v>
                </c:pt>
                <c:pt idx="766">
                  <c:v>nov.24</c:v>
                </c:pt>
                <c:pt idx="767">
                  <c:v>dec.24</c:v>
                </c:pt>
                <c:pt idx="768">
                  <c:v>jan.25</c:v>
                </c:pt>
                <c:pt idx="769">
                  <c:v>feb.25</c:v>
                </c:pt>
                <c:pt idx="770">
                  <c:v>mar.25</c:v>
                </c:pt>
                <c:pt idx="771">
                  <c:v>apr.25</c:v>
                </c:pt>
                <c:pt idx="772">
                  <c:v>maj.25</c:v>
                </c:pt>
                <c:pt idx="773">
                  <c:v>jun.25</c:v>
                </c:pt>
                <c:pt idx="774">
                  <c:v>jul.25</c:v>
                </c:pt>
                <c:pt idx="775">
                  <c:v>aug.25</c:v>
                </c:pt>
                <c:pt idx="776">
                  <c:v>sep.25</c:v>
                </c:pt>
                <c:pt idx="777">
                  <c:v>okt.25</c:v>
                </c:pt>
                <c:pt idx="778">
                  <c:v>nov.25</c:v>
                </c:pt>
                <c:pt idx="779">
                  <c:v>dec.25</c:v>
                </c:pt>
              </c:strCache>
            </c:strRef>
          </c:cat>
          <c:val>
            <c:numRef>
              <c:f>Tabell_månad!$D$2:$D$781</c:f>
              <c:numCache>
                <c:formatCode>0.0</c:formatCode>
                <c:ptCount val="780"/>
                <c:pt idx="0">
                  <c:v>-1.2</c:v>
                </c:pt>
                <c:pt idx="1">
                  <c:v>1</c:v>
                </c:pt>
                <c:pt idx="2">
                  <c:v>2</c:v>
                </c:pt>
                <c:pt idx="3">
                  <c:v>3.3</c:v>
                </c:pt>
                <c:pt idx="4">
                  <c:v>8.1999999999999993</c:v>
                </c:pt>
                <c:pt idx="5">
                  <c:v>14.9</c:v>
                </c:pt>
                <c:pt idx="6">
                  <c:v>15</c:v>
                </c:pt>
                <c:pt idx="7">
                  <c:v>13.9</c:v>
                </c:pt>
                <c:pt idx="8">
                  <c:v>11.8</c:v>
                </c:pt>
                <c:pt idx="9">
                  <c:v>10.7</c:v>
                </c:pt>
                <c:pt idx="10">
                  <c:v>4.3</c:v>
                </c:pt>
                <c:pt idx="11">
                  <c:v>-1.9</c:v>
                </c:pt>
                <c:pt idx="12">
                  <c:v>-1</c:v>
                </c:pt>
                <c:pt idx="13">
                  <c:v>-2.4</c:v>
                </c:pt>
                <c:pt idx="14">
                  <c:v>-5.8</c:v>
                </c:pt>
                <c:pt idx="15">
                  <c:v>3</c:v>
                </c:pt>
                <c:pt idx="16">
                  <c:v>6.5</c:v>
                </c:pt>
                <c:pt idx="17">
                  <c:v>11.2</c:v>
                </c:pt>
                <c:pt idx="18">
                  <c:v>14</c:v>
                </c:pt>
                <c:pt idx="19">
                  <c:v>13.4</c:v>
                </c:pt>
                <c:pt idx="20">
                  <c:v>10.3</c:v>
                </c:pt>
                <c:pt idx="21">
                  <c:v>7.8</c:v>
                </c:pt>
                <c:pt idx="22">
                  <c:v>2.8</c:v>
                </c:pt>
                <c:pt idx="23">
                  <c:v>-1.9</c:v>
                </c:pt>
                <c:pt idx="24">
                  <c:v>-6</c:v>
                </c:pt>
                <c:pt idx="25">
                  <c:v>-8.6</c:v>
                </c:pt>
                <c:pt idx="26">
                  <c:v>-6.2</c:v>
                </c:pt>
                <c:pt idx="27">
                  <c:v>1.2</c:v>
                </c:pt>
                <c:pt idx="28">
                  <c:v>9.1</c:v>
                </c:pt>
                <c:pt idx="29">
                  <c:v>12.9</c:v>
                </c:pt>
                <c:pt idx="30">
                  <c:v>15.8</c:v>
                </c:pt>
                <c:pt idx="31">
                  <c:v>16.399999999999999</c:v>
                </c:pt>
                <c:pt idx="32">
                  <c:v>12.9</c:v>
                </c:pt>
                <c:pt idx="33">
                  <c:v>6.8</c:v>
                </c:pt>
                <c:pt idx="34">
                  <c:v>2.8</c:v>
                </c:pt>
                <c:pt idx="35">
                  <c:v>-0.5</c:v>
                </c:pt>
                <c:pt idx="36">
                  <c:v>-0.8</c:v>
                </c:pt>
                <c:pt idx="37">
                  <c:v>-5</c:v>
                </c:pt>
                <c:pt idx="38">
                  <c:v>-3.5</c:v>
                </c:pt>
                <c:pt idx="39">
                  <c:v>2.4</c:v>
                </c:pt>
                <c:pt idx="40">
                  <c:v>8.1999999999999993</c:v>
                </c:pt>
                <c:pt idx="41">
                  <c:v>12.5</c:v>
                </c:pt>
                <c:pt idx="42">
                  <c:v>15.4</c:v>
                </c:pt>
                <c:pt idx="43">
                  <c:v>14</c:v>
                </c:pt>
                <c:pt idx="44">
                  <c:v>10.4</c:v>
                </c:pt>
                <c:pt idx="45">
                  <c:v>7.6</c:v>
                </c:pt>
                <c:pt idx="46">
                  <c:v>2.7</c:v>
                </c:pt>
                <c:pt idx="47">
                  <c:v>0.3</c:v>
                </c:pt>
                <c:pt idx="48">
                  <c:v>-1.2</c:v>
                </c:pt>
                <c:pt idx="49">
                  <c:v>-3.8</c:v>
                </c:pt>
                <c:pt idx="50">
                  <c:v>-2.5</c:v>
                </c:pt>
                <c:pt idx="51">
                  <c:v>3.2</c:v>
                </c:pt>
                <c:pt idx="52">
                  <c:v>6</c:v>
                </c:pt>
                <c:pt idx="53">
                  <c:v>12.6</c:v>
                </c:pt>
                <c:pt idx="54">
                  <c:v>14.1</c:v>
                </c:pt>
                <c:pt idx="55">
                  <c:v>13.7</c:v>
                </c:pt>
                <c:pt idx="56">
                  <c:v>12.9</c:v>
                </c:pt>
                <c:pt idx="57">
                  <c:v>7.7</c:v>
                </c:pt>
                <c:pt idx="58">
                  <c:v>-0.6</c:v>
                </c:pt>
                <c:pt idx="59">
                  <c:v>-2.2999999999999998</c:v>
                </c:pt>
                <c:pt idx="60">
                  <c:v>-8.1999999999999993</c:v>
                </c:pt>
                <c:pt idx="61">
                  <c:v>-12.3</c:v>
                </c:pt>
                <c:pt idx="62">
                  <c:v>-2.6</c:v>
                </c:pt>
                <c:pt idx="63">
                  <c:v>-0.7</c:v>
                </c:pt>
                <c:pt idx="64">
                  <c:v>6.9</c:v>
                </c:pt>
                <c:pt idx="65">
                  <c:v>14.6</c:v>
                </c:pt>
                <c:pt idx="66">
                  <c:v>16.8</c:v>
                </c:pt>
                <c:pt idx="67">
                  <c:v>14.2</c:v>
                </c:pt>
                <c:pt idx="68">
                  <c:v>10.1</c:v>
                </c:pt>
                <c:pt idx="69">
                  <c:v>5.8</c:v>
                </c:pt>
                <c:pt idx="70">
                  <c:v>3.3</c:v>
                </c:pt>
                <c:pt idx="71">
                  <c:v>0</c:v>
                </c:pt>
                <c:pt idx="72">
                  <c:v>-5.4</c:v>
                </c:pt>
                <c:pt idx="73">
                  <c:v>-2</c:v>
                </c:pt>
                <c:pt idx="74">
                  <c:v>1.4</c:v>
                </c:pt>
                <c:pt idx="75">
                  <c:v>3</c:v>
                </c:pt>
                <c:pt idx="76">
                  <c:v>7.1</c:v>
                </c:pt>
                <c:pt idx="77">
                  <c:v>11.9</c:v>
                </c:pt>
                <c:pt idx="78">
                  <c:v>16</c:v>
                </c:pt>
                <c:pt idx="79">
                  <c:v>14.8</c:v>
                </c:pt>
                <c:pt idx="80">
                  <c:v>12.5</c:v>
                </c:pt>
                <c:pt idx="81">
                  <c:v>9.1</c:v>
                </c:pt>
                <c:pt idx="82">
                  <c:v>5.2</c:v>
                </c:pt>
                <c:pt idx="83">
                  <c:v>-3.7</c:v>
                </c:pt>
                <c:pt idx="84">
                  <c:v>-6.8</c:v>
                </c:pt>
                <c:pt idx="85">
                  <c:v>-3.7</c:v>
                </c:pt>
                <c:pt idx="86">
                  <c:v>-0.2</c:v>
                </c:pt>
                <c:pt idx="87">
                  <c:v>3.9</c:v>
                </c:pt>
                <c:pt idx="88">
                  <c:v>6.4</c:v>
                </c:pt>
                <c:pt idx="89">
                  <c:v>14.4</c:v>
                </c:pt>
                <c:pt idx="90">
                  <c:v>14.9</c:v>
                </c:pt>
                <c:pt idx="91">
                  <c:v>15.9</c:v>
                </c:pt>
                <c:pt idx="92">
                  <c:v>12.2</c:v>
                </c:pt>
                <c:pt idx="93">
                  <c:v>5.0999999999999996</c:v>
                </c:pt>
                <c:pt idx="94">
                  <c:v>0.7</c:v>
                </c:pt>
                <c:pt idx="95">
                  <c:v>-0.4</c:v>
                </c:pt>
                <c:pt idx="96">
                  <c:v>-3</c:v>
                </c:pt>
                <c:pt idx="97">
                  <c:v>-6.7</c:v>
                </c:pt>
                <c:pt idx="98">
                  <c:v>-6</c:v>
                </c:pt>
                <c:pt idx="99">
                  <c:v>2.7</c:v>
                </c:pt>
                <c:pt idx="100">
                  <c:v>6.9</c:v>
                </c:pt>
                <c:pt idx="101">
                  <c:v>14.2</c:v>
                </c:pt>
                <c:pt idx="102">
                  <c:v>16.100000000000001</c:v>
                </c:pt>
                <c:pt idx="103">
                  <c:v>17.2</c:v>
                </c:pt>
                <c:pt idx="104">
                  <c:v>11</c:v>
                </c:pt>
                <c:pt idx="105">
                  <c:v>7.3</c:v>
                </c:pt>
                <c:pt idx="106">
                  <c:v>2.1</c:v>
                </c:pt>
                <c:pt idx="107">
                  <c:v>-3.7</c:v>
                </c:pt>
                <c:pt idx="108">
                  <c:v>-6.9</c:v>
                </c:pt>
                <c:pt idx="109">
                  <c:v>-11.5</c:v>
                </c:pt>
                <c:pt idx="110">
                  <c:v>-1.9</c:v>
                </c:pt>
                <c:pt idx="111">
                  <c:v>0.9</c:v>
                </c:pt>
                <c:pt idx="112">
                  <c:v>7.2</c:v>
                </c:pt>
                <c:pt idx="113">
                  <c:v>14.3</c:v>
                </c:pt>
                <c:pt idx="114">
                  <c:v>14.6</c:v>
                </c:pt>
                <c:pt idx="115">
                  <c:v>15.1</c:v>
                </c:pt>
                <c:pt idx="116">
                  <c:v>11</c:v>
                </c:pt>
                <c:pt idx="117">
                  <c:v>6.4</c:v>
                </c:pt>
                <c:pt idx="118">
                  <c:v>1.5</c:v>
                </c:pt>
                <c:pt idx="119">
                  <c:v>0.2</c:v>
                </c:pt>
                <c:pt idx="120">
                  <c:v>-0.6</c:v>
                </c:pt>
                <c:pt idx="121">
                  <c:v>-2.4</c:v>
                </c:pt>
                <c:pt idx="122">
                  <c:v>-3.7</c:v>
                </c:pt>
                <c:pt idx="123">
                  <c:v>1.8</c:v>
                </c:pt>
                <c:pt idx="124">
                  <c:v>8.1</c:v>
                </c:pt>
                <c:pt idx="125">
                  <c:v>12.2</c:v>
                </c:pt>
                <c:pt idx="126">
                  <c:v>16.100000000000001</c:v>
                </c:pt>
                <c:pt idx="127">
                  <c:v>15.2</c:v>
                </c:pt>
                <c:pt idx="128">
                  <c:v>9.8000000000000007</c:v>
                </c:pt>
                <c:pt idx="129">
                  <c:v>6.7</c:v>
                </c:pt>
                <c:pt idx="130">
                  <c:v>1.3</c:v>
                </c:pt>
                <c:pt idx="131">
                  <c:v>0.9</c:v>
                </c:pt>
                <c:pt idx="132">
                  <c:v>-3.2</c:v>
                </c:pt>
                <c:pt idx="133">
                  <c:v>-1.9</c:v>
                </c:pt>
                <c:pt idx="134">
                  <c:v>-1.6</c:v>
                </c:pt>
                <c:pt idx="135">
                  <c:v>1.8</c:v>
                </c:pt>
                <c:pt idx="136">
                  <c:v>7.4</c:v>
                </c:pt>
                <c:pt idx="137">
                  <c:v>13.9</c:v>
                </c:pt>
                <c:pt idx="138">
                  <c:v>18.3</c:v>
                </c:pt>
                <c:pt idx="139">
                  <c:v>16</c:v>
                </c:pt>
                <c:pt idx="140">
                  <c:v>10.8</c:v>
                </c:pt>
                <c:pt idx="141">
                  <c:v>6.6</c:v>
                </c:pt>
                <c:pt idx="142">
                  <c:v>3.3</c:v>
                </c:pt>
                <c:pt idx="143">
                  <c:v>3.7</c:v>
                </c:pt>
                <c:pt idx="144">
                  <c:v>1.2</c:v>
                </c:pt>
                <c:pt idx="145">
                  <c:v>-1.2</c:v>
                </c:pt>
                <c:pt idx="146">
                  <c:v>1.8</c:v>
                </c:pt>
                <c:pt idx="147">
                  <c:v>2.9</c:v>
                </c:pt>
                <c:pt idx="148">
                  <c:v>8.3000000000000007</c:v>
                </c:pt>
                <c:pt idx="149">
                  <c:v>14.5</c:v>
                </c:pt>
                <c:pt idx="150">
                  <c:v>18.899999999999999</c:v>
                </c:pt>
                <c:pt idx="151">
                  <c:v>15.1</c:v>
                </c:pt>
                <c:pt idx="152">
                  <c:v>9.1999999999999993</c:v>
                </c:pt>
                <c:pt idx="153">
                  <c:v>4.5999999999999996</c:v>
                </c:pt>
                <c:pt idx="154">
                  <c:v>0.8</c:v>
                </c:pt>
                <c:pt idx="155">
                  <c:v>-2</c:v>
                </c:pt>
                <c:pt idx="156">
                  <c:v>0.6</c:v>
                </c:pt>
                <c:pt idx="157">
                  <c:v>0.7</c:v>
                </c:pt>
                <c:pt idx="158">
                  <c:v>-0.1</c:v>
                </c:pt>
                <c:pt idx="159">
                  <c:v>3.5</c:v>
                </c:pt>
                <c:pt idx="160">
                  <c:v>7.2</c:v>
                </c:pt>
                <c:pt idx="161">
                  <c:v>13.7</c:v>
                </c:pt>
                <c:pt idx="162">
                  <c:v>15</c:v>
                </c:pt>
                <c:pt idx="163">
                  <c:v>14.8</c:v>
                </c:pt>
                <c:pt idx="164">
                  <c:v>12.8</c:v>
                </c:pt>
                <c:pt idx="165">
                  <c:v>6.6</c:v>
                </c:pt>
                <c:pt idx="166">
                  <c:v>4.0999999999999996</c:v>
                </c:pt>
                <c:pt idx="167">
                  <c:v>2.4</c:v>
                </c:pt>
                <c:pt idx="168">
                  <c:v>1.5</c:v>
                </c:pt>
                <c:pt idx="169">
                  <c:v>0.1</c:v>
                </c:pt>
                <c:pt idx="170">
                  <c:v>0.7</c:v>
                </c:pt>
                <c:pt idx="171">
                  <c:v>3.2</c:v>
                </c:pt>
                <c:pt idx="172">
                  <c:v>9</c:v>
                </c:pt>
                <c:pt idx="173">
                  <c:v>12.4</c:v>
                </c:pt>
                <c:pt idx="174">
                  <c:v>16.399999999999999</c:v>
                </c:pt>
                <c:pt idx="175">
                  <c:v>17.100000000000001</c:v>
                </c:pt>
                <c:pt idx="176">
                  <c:v>13.4</c:v>
                </c:pt>
                <c:pt idx="177">
                  <c:v>7.1</c:v>
                </c:pt>
                <c:pt idx="178">
                  <c:v>4.3</c:v>
                </c:pt>
                <c:pt idx="179">
                  <c:v>1.6</c:v>
                </c:pt>
                <c:pt idx="180">
                  <c:v>-4.0999999999999996</c:v>
                </c:pt>
                <c:pt idx="181">
                  <c:v>-2.4</c:v>
                </c:pt>
                <c:pt idx="182">
                  <c:v>-3.8</c:v>
                </c:pt>
                <c:pt idx="183">
                  <c:v>2</c:v>
                </c:pt>
                <c:pt idx="184">
                  <c:v>8.5</c:v>
                </c:pt>
                <c:pt idx="185">
                  <c:v>11.7</c:v>
                </c:pt>
                <c:pt idx="186">
                  <c:v>14.7</c:v>
                </c:pt>
                <c:pt idx="187">
                  <c:v>15.4</c:v>
                </c:pt>
                <c:pt idx="188">
                  <c:v>9.3000000000000007</c:v>
                </c:pt>
                <c:pt idx="189">
                  <c:v>5.5</c:v>
                </c:pt>
                <c:pt idx="190">
                  <c:v>2.9</c:v>
                </c:pt>
                <c:pt idx="191">
                  <c:v>-1.6</c:v>
                </c:pt>
                <c:pt idx="192">
                  <c:v>-1.5</c:v>
                </c:pt>
                <c:pt idx="193">
                  <c:v>-5.2</c:v>
                </c:pt>
                <c:pt idx="194">
                  <c:v>-0.6</c:v>
                </c:pt>
                <c:pt idx="195">
                  <c:v>1.5</c:v>
                </c:pt>
                <c:pt idx="196">
                  <c:v>7.3</c:v>
                </c:pt>
                <c:pt idx="197">
                  <c:v>12.4</c:v>
                </c:pt>
                <c:pt idx="198">
                  <c:v>13.1</c:v>
                </c:pt>
                <c:pt idx="199">
                  <c:v>14.3</c:v>
                </c:pt>
                <c:pt idx="200">
                  <c:v>9.6999999999999993</c:v>
                </c:pt>
                <c:pt idx="201">
                  <c:v>7.2</c:v>
                </c:pt>
                <c:pt idx="202">
                  <c:v>3.9</c:v>
                </c:pt>
                <c:pt idx="203">
                  <c:v>0.6</c:v>
                </c:pt>
                <c:pt idx="204">
                  <c:v>-0.7</c:v>
                </c:pt>
                <c:pt idx="205">
                  <c:v>-7.1</c:v>
                </c:pt>
                <c:pt idx="206">
                  <c:v>-2.2999999999999998</c:v>
                </c:pt>
                <c:pt idx="207">
                  <c:v>1.6</c:v>
                </c:pt>
                <c:pt idx="208">
                  <c:v>8</c:v>
                </c:pt>
                <c:pt idx="209">
                  <c:v>12.8</c:v>
                </c:pt>
                <c:pt idx="210">
                  <c:v>14</c:v>
                </c:pt>
                <c:pt idx="211">
                  <c:v>14.6</c:v>
                </c:pt>
                <c:pt idx="212">
                  <c:v>9.8000000000000007</c:v>
                </c:pt>
                <c:pt idx="213">
                  <c:v>6.1</c:v>
                </c:pt>
                <c:pt idx="214">
                  <c:v>4.2</c:v>
                </c:pt>
                <c:pt idx="215">
                  <c:v>-6.4</c:v>
                </c:pt>
                <c:pt idx="216">
                  <c:v>-6.7</c:v>
                </c:pt>
                <c:pt idx="217">
                  <c:v>-7</c:v>
                </c:pt>
                <c:pt idx="218">
                  <c:v>-1</c:v>
                </c:pt>
                <c:pt idx="219">
                  <c:v>0.9</c:v>
                </c:pt>
                <c:pt idx="220">
                  <c:v>7.3</c:v>
                </c:pt>
                <c:pt idx="221">
                  <c:v>13.9</c:v>
                </c:pt>
                <c:pt idx="222">
                  <c:v>14.8</c:v>
                </c:pt>
                <c:pt idx="223">
                  <c:v>15.4</c:v>
                </c:pt>
                <c:pt idx="224">
                  <c:v>10.9</c:v>
                </c:pt>
                <c:pt idx="225">
                  <c:v>5.5</c:v>
                </c:pt>
                <c:pt idx="226">
                  <c:v>3.2</c:v>
                </c:pt>
                <c:pt idx="227">
                  <c:v>-0.8</c:v>
                </c:pt>
                <c:pt idx="228">
                  <c:v>-4.2</c:v>
                </c:pt>
                <c:pt idx="229">
                  <c:v>-7.1</c:v>
                </c:pt>
                <c:pt idx="230">
                  <c:v>-4.3</c:v>
                </c:pt>
                <c:pt idx="231">
                  <c:v>3.3</c:v>
                </c:pt>
                <c:pt idx="232">
                  <c:v>6.7</c:v>
                </c:pt>
                <c:pt idx="233">
                  <c:v>14.6</c:v>
                </c:pt>
                <c:pt idx="234">
                  <c:v>16.899999999999999</c:v>
                </c:pt>
                <c:pt idx="235">
                  <c:v>15.6</c:v>
                </c:pt>
                <c:pt idx="236">
                  <c:v>12.8</c:v>
                </c:pt>
                <c:pt idx="237">
                  <c:v>6.6</c:v>
                </c:pt>
                <c:pt idx="238">
                  <c:v>0.5</c:v>
                </c:pt>
                <c:pt idx="239">
                  <c:v>0</c:v>
                </c:pt>
                <c:pt idx="240">
                  <c:v>-2</c:v>
                </c:pt>
                <c:pt idx="241">
                  <c:v>-2.8</c:v>
                </c:pt>
                <c:pt idx="242">
                  <c:v>-3.1</c:v>
                </c:pt>
                <c:pt idx="243">
                  <c:v>2.2000000000000002</c:v>
                </c:pt>
                <c:pt idx="244">
                  <c:v>9</c:v>
                </c:pt>
                <c:pt idx="245">
                  <c:v>11.7</c:v>
                </c:pt>
                <c:pt idx="246">
                  <c:v>15.5</c:v>
                </c:pt>
                <c:pt idx="247">
                  <c:v>14.5</c:v>
                </c:pt>
                <c:pt idx="248">
                  <c:v>10.7</c:v>
                </c:pt>
                <c:pt idx="249">
                  <c:v>7.2</c:v>
                </c:pt>
                <c:pt idx="250">
                  <c:v>2.6</c:v>
                </c:pt>
                <c:pt idx="251">
                  <c:v>-3.7</c:v>
                </c:pt>
                <c:pt idx="252">
                  <c:v>-6.3</c:v>
                </c:pt>
                <c:pt idx="253">
                  <c:v>-3.9</c:v>
                </c:pt>
                <c:pt idx="254">
                  <c:v>0.8</c:v>
                </c:pt>
                <c:pt idx="255">
                  <c:v>2.6</c:v>
                </c:pt>
                <c:pt idx="256">
                  <c:v>7.7</c:v>
                </c:pt>
                <c:pt idx="257">
                  <c:v>11.2</c:v>
                </c:pt>
                <c:pt idx="258">
                  <c:v>15.8</c:v>
                </c:pt>
                <c:pt idx="259">
                  <c:v>16.2</c:v>
                </c:pt>
                <c:pt idx="260">
                  <c:v>11.4</c:v>
                </c:pt>
                <c:pt idx="261">
                  <c:v>7.3</c:v>
                </c:pt>
                <c:pt idx="262">
                  <c:v>5.2</c:v>
                </c:pt>
                <c:pt idx="263">
                  <c:v>1.5</c:v>
                </c:pt>
                <c:pt idx="264">
                  <c:v>0.8</c:v>
                </c:pt>
                <c:pt idx="265">
                  <c:v>-3.6</c:v>
                </c:pt>
                <c:pt idx="266">
                  <c:v>-0.9</c:v>
                </c:pt>
                <c:pt idx="267">
                  <c:v>3.1</c:v>
                </c:pt>
                <c:pt idx="268">
                  <c:v>8.6999999999999993</c:v>
                </c:pt>
                <c:pt idx="269">
                  <c:v>12.1</c:v>
                </c:pt>
                <c:pt idx="270">
                  <c:v>16.2</c:v>
                </c:pt>
                <c:pt idx="271">
                  <c:v>15.6</c:v>
                </c:pt>
                <c:pt idx="272">
                  <c:v>12.2</c:v>
                </c:pt>
                <c:pt idx="273">
                  <c:v>7.3</c:v>
                </c:pt>
                <c:pt idx="274">
                  <c:v>1.5</c:v>
                </c:pt>
                <c:pt idx="275">
                  <c:v>-0.1</c:v>
                </c:pt>
                <c:pt idx="276">
                  <c:v>-2</c:v>
                </c:pt>
                <c:pt idx="277">
                  <c:v>-1.9</c:v>
                </c:pt>
                <c:pt idx="278">
                  <c:v>-3</c:v>
                </c:pt>
                <c:pt idx="279">
                  <c:v>3.6</c:v>
                </c:pt>
                <c:pt idx="280">
                  <c:v>10</c:v>
                </c:pt>
                <c:pt idx="281">
                  <c:v>13.6</c:v>
                </c:pt>
                <c:pt idx="282">
                  <c:v>14.9</c:v>
                </c:pt>
                <c:pt idx="283">
                  <c:v>15.7</c:v>
                </c:pt>
                <c:pt idx="284">
                  <c:v>10.9</c:v>
                </c:pt>
                <c:pt idx="285">
                  <c:v>8.6999999999999993</c:v>
                </c:pt>
                <c:pt idx="286">
                  <c:v>4.4000000000000004</c:v>
                </c:pt>
                <c:pt idx="287">
                  <c:v>1.3</c:v>
                </c:pt>
                <c:pt idx="288">
                  <c:v>-9.6999999999999993</c:v>
                </c:pt>
                <c:pt idx="289">
                  <c:v>-12.6</c:v>
                </c:pt>
                <c:pt idx="290">
                  <c:v>-2.2999999999999998</c:v>
                </c:pt>
                <c:pt idx="291">
                  <c:v>0.5</c:v>
                </c:pt>
                <c:pt idx="292">
                  <c:v>6.7</c:v>
                </c:pt>
                <c:pt idx="293">
                  <c:v>12.2</c:v>
                </c:pt>
                <c:pt idx="294">
                  <c:v>15.7</c:v>
                </c:pt>
                <c:pt idx="295">
                  <c:v>15.6</c:v>
                </c:pt>
                <c:pt idx="296">
                  <c:v>10.199999999999999</c:v>
                </c:pt>
                <c:pt idx="297">
                  <c:v>7.3</c:v>
                </c:pt>
                <c:pt idx="298">
                  <c:v>1.1000000000000001</c:v>
                </c:pt>
                <c:pt idx="299">
                  <c:v>-3.5</c:v>
                </c:pt>
                <c:pt idx="300">
                  <c:v>-4</c:v>
                </c:pt>
                <c:pt idx="301">
                  <c:v>-9</c:v>
                </c:pt>
                <c:pt idx="302">
                  <c:v>-0.3</c:v>
                </c:pt>
                <c:pt idx="303">
                  <c:v>1.4</c:v>
                </c:pt>
                <c:pt idx="304">
                  <c:v>9.1999999999999993</c:v>
                </c:pt>
                <c:pt idx="305">
                  <c:v>14.5</c:v>
                </c:pt>
                <c:pt idx="306">
                  <c:v>15.4</c:v>
                </c:pt>
                <c:pt idx="307">
                  <c:v>13.6</c:v>
                </c:pt>
                <c:pt idx="308">
                  <c:v>8.5</c:v>
                </c:pt>
                <c:pt idx="309">
                  <c:v>7.1</c:v>
                </c:pt>
                <c:pt idx="310">
                  <c:v>5.0999999999999996</c:v>
                </c:pt>
                <c:pt idx="311">
                  <c:v>-2</c:v>
                </c:pt>
                <c:pt idx="312">
                  <c:v>-13.2</c:v>
                </c:pt>
                <c:pt idx="313">
                  <c:v>-4.8</c:v>
                </c:pt>
                <c:pt idx="314">
                  <c:v>-5.6</c:v>
                </c:pt>
                <c:pt idx="315">
                  <c:v>2</c:v>
                </c:pt>
                <c:pt idx="316">
                  <c:v>5.9</c:v>
                </c:pt>
                <c:pt idx="317">
                  <c:v>10.199999999999999</c:v>
                </c:pt>
                <c:pt idx="318">
                  <c:v>14.8</c:v>
                </c:pt>
                <c:pt idx="319">
                  <c:v>12.5</c:v>
                </c:pt>
                <c:pt idx="320">
                  <c:v>9.9</c:v>
                </c:pt>
                <c:pt idx="321">
                  <c:v>8.8000000000000007</c:v>
                </c:pt>
                <c:pt idx="322">
                  <c:v>3.1</c:v>
                </c:pt>
                <c:pt idx="323">
                  <c:v>-0.3</c:v>
                </c:pt>
                <c:pt idx="324">
                  <c:v>0.3</c:v>
                </c:pt>
                <c:pt idx="325">
                  <c:v>-0.8</c:v>
                </c:pt>
                <c:pt idx="326">
                  <c:v>-1.7</c:v>
                </c:pt>
                <c:pt idx="327">
                  <c:v>2</c:v>
                </c:pt>
                <c:pt idx="328">
                  <c:v>9</c:v>
                </c:pt>
                <c:pt idx="329">
                  <c:v>14.2</c:v>
                </c:pt>
                <c:pt idx="330">
                  <c:v>18.3</c:v>
                </c:pt>
                <c:pt idx="331">
                  <c:v>14.5</c:v>
                </c:pt>
                <c:pt idx="332">
                  <c:v>12.6</c:v>
                </c:pt>
                <c:pt idx="333">
                  <c:v>6.3</c:v>
                </c:pt>
                <c:pt idx="334">
                  <c:v>0.3</c:v>
                </c:pt>
                <c:pt idx="335">
                  <c:v>-1.8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3.9</c:v>
                </c:pt>
                <c:pt idx="340">
                  <c:v>9.1999999999999993</c:v>
                </c:pt>
                <c:pt idx="341">
                  <c:v>13.8</c:v>
                </c:pt>
                <c:pt idx="342">
                  <c:v>16.100000000000001</c:v>
                </c:pt>
                <c:pt idx="343">
                  <c:v>14.9</c:v>
                </c:pt>
                <c:pt idx="344">
                  <c:v>12.3</c:v>
                </c:pt>
                <c:pt idx="345">
                  <c:v>7.5</c:v>
                </c:pt>
                <c:pt idx="346">
                  <c:v>3.2</c:v>
                </c:pt>
                <c:pt idx="347">
                  <c:v>-1.3</c:v>
                </c:pt>
                <c:pt idx="348">
                  <c:v>0.3</c:v>
                </c:pt>
                <c:pt idx="349">
                  <c:v>2.7</c:v>
                </c:pt>
                <c:pt idx="350">
                  <c:v>2.9</c:v>
                </c:pt>
                <c:pt idx="351">
                  <c:v>5.4</c:v>
                </c:pt>
                <c:pt idx="352">
                  <c:v>9.1</c:v>
                </c:pt>
                <c:pt idx="353">
                  <c:v>13.2</c:v>
                </c:pt>
                <c:pt idx="354">
                  <c:v>15.2</c:v>
                </c:pt>
                <c:pt idx="355">
                  <c:v>16</c:v>
                </c:pt>
                <c:pt idx="356">
                  <c:v>10.6</c:v>
                </c:pt>
                <c:pt idx="357">
                  <c:v>7.3</c:v>
                </c:pt>
                <c:pt idx="358">
                  <c:v>2.1</c:v>
                </c:pt>
                <c:pt idx="359">
                  <c:v>2</c:v>
                </c:pt>
                <c:pt idx="360">
                  <c:v>0.6</c:v>
                </c:pt>
                <c:pt idx="361">
                  <c:v>-3</c:v>
                </c:pt>
                <c:pt idx="362">
                  <c:v>1</c:v>
                </c:pt>
                <c:pt idx="363">
                  <c:v>3.5</c:v>
                </c:pt>
                <c:pt idx="364">
                  <c:v>6.7</c:v>
                </c:pt>
                <c:pt idx="365">
                  <c:v>10.8</c:v>
                </c:pt>
                <c:pt idx="366">
                  <c:v>16.399999999999999</c:v>
                </c:pt>
                <c:pt idx="367">
                  <c:v>17.2</c:v>
                </c:pt>
                <c:pt idx="368">
                  <c:v>11</c:v>
                </c:pt>
                <c:pt idx="369">
                  <c:v>7.7</c:v>
                </c:pt>
                <c:pt idx="370">
                  <c:v>4.4000000000000004</c:v>
                </c:pt>
                <c:pt idx="371">
                  <c:v>1.7</c:v>
                </c:pt>
                <c:pt idx="372">
                  <c:v>1.3</c:v>
                </c:pt>
                <c:pt idx="373">
                  <c:v>0.4</c:v>
                </c:pt>
                <c:pt idx="374">
                  <c:v>1.7</c:v>
                </c:pt>
                <c:pt idx="375">
                  <c:v>2.1</c:v>
                </c:pt>
                <c:pt idx="376">
                  <c:v>10</c:v>
                </c:pt>
                <c:pt idx="377">
                  <c:v>15.2</c:v>
                </c:pt>
                <c:pt idx="378">
                  <c:v>15.7</c:v>
                </c:pt>
                <c:pt idx="379">
                  <c:v>15.3</c:v>
                </c:pt>
                <c:pt idx="380">
                  <c:v>12</c:v>
                </c:pt>
                <c:pt idx="381">
                  <c:v>3.8</c:v>
                </c:pt>
                <c:pt idx="382">
                  <c:v>2.6</c:v>
                </c:pt>
                <c:pt idx="383">
                  <c:v>2</c:v>
                </c:pt>
                <c:pt idx="384">
                  <c:v>0.8</c:v>
                </c:pt>
                <c:pt idx="385">
                  <c:v>-0.3</c:v>
                </c:pt>
                <c:pt idx="386">
                  <c:v>0.9</c:v>
                </c:pt>
                <c:pt idx="387">
                  <c:v>3.7</c:v>
                </c:pt>
                <c:pt idx="388">
                  <c:v>10.7</c:v>
                </c:pt>
                <c:pt idx="389">
                  <c:v>10.7</c:v>
                </c:pt>
                <c:pt idx="390">
                  <c:v>15.6</c:v>
                </c:pt>
                <c:pt idx="391">
                  <c:v>13.8</c:v>
                </c:pt>
                <c:pt idx="392">
                  <c:v>8.6999999999999993</c:v>
                </c:pt>
                <c:pt idx="393">
                  <c:v>6.1</c:v>
                </c:pt>
                <c:pt idx="394">
                  <c:v>0.9</c:v>
                </c:pt>
                <c:pt idx="395">
                  <c:v>-0.1</c:v>
                </c:pt>
                <c:pt idx="396">
                  <c:v>-1.1000000000000001</c:v>
                </c:pt>
                <c:pt idx="397">
                  <c:v>-9.1</c:v>
                </c:pt>
                <c:pt idx="398">
                  <c:v>-1.6</c:v>
                </c:pt>
                <c:pt idx="399">
                  <c:v>4.3</c:v>
                </c:pt>
                <c:pt idx="400">
                  <c:v>7.4</c:v>
                </c:pt>
                <c:pt idx="401">
                  <c:v>11.6</c:v>
                </c:pt>
                <c:pt idx="402">
                  <c:v>18</c:v>
                </c:pt>
                <c:pt idx="403">
                  <c:v>16.399999999999999</c:v>
                </c:pt>
                <c:pt idx="404">
                  <c:v>11.9</c:v>
                </c:pt>
                <c:pt idx="405">
                  <c:v>6.5</c:v>
                </c:pt>
                <c:pt idx="406">
                  <c:v>3.1</c:v>
                </c:pt>
                <c:pt idx="407">
                  <c:v>2.7</c:v>
                </c:pt>
                <c:pt idx="408">
                  <c:v>-0.7</c:v>
                </c:pt>
                <c:pt idx="409">
                  <c:v>0.8</c:v>
                </c:pt>
                <c:pt idx="410">
                  <c:v>1.4</c:v>
                </c:pt>
                <c:pt idx="411">
                  <c:v>3.2</c:v>
                </c:pt>
                <c:pt idx="412">
                  <c:v>7.3</c:v>
                </c:pt>
                <c:pt idx="413">
                  <c:v>13.9</c:v>
                </c:pt>
                <c:pt idx="414">
                  <c:v>15.5</c:v>
                </c:pt>
                <c:pt idx="415">
                  <c:v>15.7</c:v>
                </c:pt>
                <c:pt idx="416">
                  <c:v>11.9</c:v>
                </c:pt>
                <c:pt idx="417">
                  <c:v>9.5</c:v>
                </c:pt>
                <c:pt idx="418">
                  <c:v>1.6</c:v>
                </c:pt>
                <c:pt idx="419">
                  <c:v>-3</c:v>
                </c:pt>
                <c:pt idx="420">
                  <c:v>-3</c:v>
                </c:pt>
                <c:pt idx="421">
                  <c:v>-7.2</c:v>
                </c:pt>
                <c:pt idx="422">
                  <c:v>-3</c:v>
                </c:pt>
                <c:pt idx="423">
                  <c:v>2.8</c:v>
                </c:pt>
                <c:pt idx="424">
                  <c:v>6.8</c:v>
                </c:pt>
                <c:pt idx="425">
                  <c:v>11.7</c:v>
                </c:pt>
                <c:pt idx="426">
                  <c:v>14.1</c:v>
                </c:pt>
                <c:pt idx="427">
                  <c:v>18</c:v>
                </c:pt>
                <c:pt idx="428">
                  <c:v>10.5</c:v>
                </c:pt>
                <c:pt idx="429">
                  <c:v>8.6</c:v>
                </c:pt>
                <c:pt idx="430">
                  <c:v>4.2</c:v>
                </c:pt>
                <c:pt idx="431">
                  <c:v>-1.4</c:v>
                </c:pt>
                <c:pt idx="432">
                  <c:v>-0.7</c:v>
                </c:pt>
                <c:pt idx="433">
                  <c:v>-0.6</c:v>
                </c:pt>
                <c:pt idx="434">
                  <c:v>1</c:v>
                </c:pt>
                <c:pt idx="435">
                  <c:v>2.1</c:v>
                </c:pt>
                <c:pt idx="436">
                  <c:v>6.8</c:v>
                </c:pt>
                <c:pt idx="437">
                  <c:v>14.2</c:v>
                </c:pt>
                <c:pt idx="438">
                  <c:v>18.2</c:v>
                </c:pt>
                <c:pt idx="439">
                  <c:v>18.899999999999999</c:v>
                </c:pt>
                <c:pt idx="440">
                  <c:v>12.5</c:v>
                </c:pt>
                <c:pt idx="441">
                  <c:v>5.0999999999999996</c:v>
                </c:pt>
                <c:pt idx="442">
                  <c:v>2.5</c:v>
                </c:pt>
                <c:pt idx="443">
                  <c:v>0.4</c:v>
                </c:pt>
                <c:pt idx="444">
                  <c:v>0.7</c:v>
                </c:pt>
                <c:pt idx="445">
                  <c:v>0.4</c:v>
                </c:pt>
                <c:pt idx="446">
                  <c:v>-0.9</c:v>
                </c:pt>
                <c:pt idx="447">
                  <c:v>2.6</c:v>
                </c:pt>
                <c:pt idx="448">
                  <c:v>7.7</c:v>
                </c:pt>
                <c:pt idx="449">
                  <c:v>11.4</c:v>
                </c:pt>
                <c:pt idx="450">
                  <c:v>15</c:v>
                </c:pt>
                <c:pt idx="451">
                  <c:v>13.9</c:v>
                </c:pt>
                <c:pt idx="452">
                  <c:v>11.9</c:v>
                </c:pt>
                <c:pt idx="453">
                  <c:v>6.8</c:v>
                </c:pt>
                <c:pt idx="454">
                  <c:v>0.4</c:v>
                </c:pt>
                <c:pt idx="455">
                  <c:v>0.3</c:v>
                </c:pt>
                <c:pt idx="456">
                  <c:v>-2.1</c:v>
                </c:pt>
                <c:pt idx="457">
                  <c:v>-2.7</c:v>
                </c:pt>
                <c:pt idx="458">
                  <c:v>-0.2</c:v>
                </c:pt>
                <c:pt idx="459">
                  <c:v>4.5</c:v>
                </c:pt>
                <c:pt idx="460">
                  <c:v>7.2</c:v>
                </c:pt>
                <c:pt idx="461">
                  <c:v>14.5</c:v>
                </c:pt>
                <c:pt idx="462">
                  <c:v>17.5</c:v>
                </c:pt>
                <c:pt idx="463">
                  <c:v>15.6</c:v>
                </c:pt>
                <c:pt idx="464">
                  <c:v>14.4</c:v>
                </c:pt>
                <c:pt idx="465">
                  <c:v>8</c:v>
                </c:pt>
                <c:pt idx="466">
                  <c:v>4.5</c:v>
                </c:pt>
                <c:pt idx="467">
                  <c:v>0.5</c:v>
                </c:pt>
                <c:pt idx="468">
                  <c:v>0</c:v>
                </c:pt>
                <c:pt idx="469">
                  <c:v>-0.2</c:v>
                </c:pt>
                <c:pt idx="470">
                  <c:v>0.4</c:v>
                </c:pt>
                <c:pt idx="471">
                  <c:v>4.5</c:v>
                </c:pt>
                <c:pt idx="472">
                  <c:v>8.4</c:v>
                </c:pt>
                <c:pt idx="473">
                  <c:v>11.9</c:v>
                </c:pt>
                <c:pt idx="474">
                  <c:v>15</c:v>
                </c:pt>
                <c:pt idx="475">
                  <c:v>14.8</c:v>
                </c:pt>
                <c:pt idx="476">
                  <c:v>10.9</c:v>
                </c:pt>
                <c:pt idx="477">
                  <c:v>10.4</c:v>
                </c:pt>
                <c:pt idx="478">
                  <c:v>6.6</c:v>
                </c:pt>
                <c:pt idx="479">
                  <c:v>2.6</c:v>
                </c:pt>
                <c:pt idx="480">
                  <c:v>0.3</c:v>
                </c:pt>
                <c:pt idx="481">
                  <c:v>-4.7</c:v>
                </c:pt>
                <c:pt idx="482">
                  <c:v>-1.9</c:v>
                </c:pt>
                <c:pt idx="483">
                  <c:v>3.9</c:v>
                </c:pt>
                <c:pt idx="484">
                  <c:v>7.8</c:v>
                </c:pt>
                <c:pt idx="485">
                  <c:v>12.8</c:v>
                </c:pt>
                <c:pt idx="486">
                  <c:v>18.3</c:v>
                </c:pt>
                <c:pt idx="487">
                  <c:v>15.8</c:v>
                </c:pt>
                <c:pt idx="488">
                  <c:v>12.8</c:v>
                </c:pt>
                <c:pt idx="489">
                  <c:v>9.5</c:v>
                </c:pt>
                <c:pt idx="490">
                  <c:v>3.3</c:v>
                </c:pt>
                <c:pt idx="491">
                  <c:v>-1</c:v>
                </c:pt>
                <c:pt idx="492">
                  <c:v>-0.9</c:v>
                </c:pt>
                <c:pt idx="493">
                  <c:v>0.8</c:v>
                </c:pt>
                <c:pt idx="494">
                  <c:v>1.4</c:v>
                </c:pt>
                <c:pt idx="495">
                  <c:v>4.3</c:v>
                </c:pt>
                <c:pt idx="496">
                  <c:v>9.9</c:v>
                </c:pt>
                <c:pt idx="497">
                  <c:v>15.5</c:v>
                </c:pt>
                <c:pt idx="498">
                  <c:v>17.899999999999999</c:v>
                </c:pt>
                <c:pt idx="499">
                  <c:v>19.600000000000001</c:v>
                </c:pt>
                <c:pt idx="500">
                  <c:v>12.1</c:v>
                </c:pt>
                <c:pt idx="501">
                  <c:v>3.4</c:v>
                </c:pt>
                <c:pt idx="502">
                  <c:v>0.5</c:v>
                </c:pt>
                <c:pt idx="503">
                  <c:v>-2.9</c:v>
                </c:pt>
                <c:pt idx="504">
                  <c:v>-5.0999999999999996</c:v>
                </c:pt>
                <c:pt idx="505">
                  <c:v>-4.2</c:v>
                </c:pt>
                <c:pt idx="506">
                  <c:v>0.6</c:v>
                </c:pt>
                <c:pt idx="507">
                  <c:v>2.5</c:v>
                </c:pt>
                <c:pt idx="508">
                  <c:v>8.1</c:v>
                </c:pt>
                <c:pt idx="509">
                  <c:v>12.8</c:v>
                </c:pt>
                <c:pt idx="510">
                  <c:v>19.100000000000001</c:v>
                </c:pt>
                <c:pt idx="511">
                  <c:v>16.399999999999999</c:v>
                </c:pt>
                <c:pt idx="512">
                  <c:v>12.7</c:v>
                </c:pt>
                <c:pt idx="513">
                  <c:v>5.0999999999999996</c:v>
                </c:pt>
                <c:pt idx="514">
                  <c:v>4.0999999999999996</c:v>
                </c:pt>
                <c:pt idx="515">
                  <c:v>1.8</c:v>
                </c:pt>
                <c:pt idx="516">
                  <c:v>-2.2999999999999998</c:v>
                </c:pt>
                <c:pt idx="517">
                  <c:v>-1.5</c:v>
                </c:pt>
                <c:pt idx="518">
                  <c:v>-0.1</c:v>
                </c:pt>
                <c:pt idx="519">
                  <c:v>4.3</c:v>
                </c:pt>
                <c:pt idx="520">
                  <c:v>8.6</c:v>
                </c:pt>
                <c:pt idx="521">
                  <c:v>12</c:v>
                </c:pt>
                <c:pt idx="522">
                  <c:v>15.9</c:v>
                </c:pt>
                <c:pt idx="523">
                  <c:v>17.100000000000001</c:v>
                </c:pt>
                <c:pt idx="524">
                  <c:v>12.6</c:v>
                </c:pt>
                <c:pt idx="525">
                  <c:v>7.5</c:v>
                </c:pt>
                <c:pt idx="526">
                  <c:v>2.6</c:v>
                </c:pt>
                <c:pt idx="527">
                  <c:v>1.8</c:v>
                </c:pt>
                <c:pt idx="528">
                  <c:v>1</c:v>
                </c:pt>
                <c:pt idx="529">
                  <c:v>-2.1</c:v>
                </c:pt>
                <c:pt idx="530">
                  <c:v>-3.4</c:v>
                </c:pt>
                <c:pt idx="531">
                  <c:v>3.9</c:v>
                </c:pt>
                <c:pt idx="532">
                  <c:v>8</c:v>
                </c:pt>
                <c:pt idx="533">
                  <c:v>12.3</c:v>
                </c:pt>
                <c:pt idx="534">
                  <c:v>18.2</c:v>
                </c:pt>
                <c:pt idx="535">
                  <c:v>16.100000000000001</c:v>
                </c:pt>
                <c:pt idx="536">
                  <c:v>12.6</c:v>
                </c:pt>
                <c:pt idx="537">
                  <c:v>8.4</c:v>
                </c:pt>
                <c:pt idx="538">
                  <c:v>4.7</c:v>
                </c:pt>
                <c:pt idx="539">
                  <c:v>0.5</c:v>
                </c:pt>
                <c:pt idx="540">
                  <c:v>-1.6</c:v>
                </c:pt>
                <c:pt idx="541">
                  <c:v>-3.5</c:v>
                </c:pt>
                <c:pt idx="542">
                  <c:v>-4.8</c:v>
                </c:pt>
                <c:pt idx="543">
                  <c:v>2.9</c:v>
                </c:pt>
                <c:pt idx="544">
                  <c:v>8.4</c:v>
                </c:pt>
                <c:pt idx="545">
                  <c:v>13.3</c:v>
                </c:pt>
                <c:pt idx="546">
                  <c:v>17.5</c:v>
                </c:pt>
                <c:pt idx="547">
                  <c:v>18.399999999999999</c:v>
                </c:pt>
                <c:pt idx="548">
                  <c:v>14.3</c:v>
                </c:pt>
                <c:pt idx="549">
                  <c:v>9.4</c:v>
                </c:pt>
                <c:pt idx="550">
                  <c:v>4.5</c:v>
                </c:pt>
                <c:pt idx="551">
                  <c:v>4.5</c:v>
                </c:pt>
                <c:pt idx="552">
                  <c:v>0.3</c:v>
                </c:pt>
                <c:pt idx="553">
                  <c:v>-4.7</c:v>
                </c:pt>
                <c:pt idx="554">
                  <c:v>2.4</c:v>
                </c:pt>
                <c:pt idx="555">
                  <c:v>4.7</c:v>
                </c:pt>
                <c:pt idx="556">
                  <c:v>8.9</c:v>
                </c:pt>
                <c:pt idx="557">
                  <c:v>14.5</c:v>
                </c:pt>
                <c:pt idx="558">
                  <c:v>16.2</c:v>
                </c:pt>
                <c:pt idx="559">
                  <c:v>16.8</c:v>
                </c:pt>
                <c:pt idx="560">
                  <c:v>11.6</c:v>
                </c:pt>
                <c:pt idx="561">
                  <c:v>7.9</c:v>
                </c:pt>
                <c:pt idx="562">
                  <c:v>2.9</c:v>
                </c:pt>
                <c:pt idx="563">
                  <c:v>2.8</c:v>
                </c:pt>
                <c:pt idx="564">
                  <c:v>1.9</c:v>
                </c:pt>
                <c:pt idx="565">
                  <c:v>2.2000000000000002</c:v>
                </c:pt>
                <c:pt idx="566">
                  <c:v>0.8</c:v>
                </c:pt>
                <c:pt idx="567">
                  <c:v>4.7</c:v>
                </c:pt>
                <c:pt idx="568">
                  <c:v>9.3000000000000007</c:v>
                </c:pt>
                <c:pt idx="569">
                  <c:v>14</c:v>
                </c:pt>
                <c:pt idx="570">
                  <c:v>16.899999999999999</c:v>
                </c:pt>
                <c:pt idx="571">
                  <c:v>15.2</c:v>
                </c:pt>
                <c:pt idx="572">
                  <c:v>10.9</c:v>
                </c:pt>
                <c:pt idx="573">
                  <c:v>8.8000000000000007</c:v>
                </c:pt>
                <c:pt idx="574">
                  <c:v>3.8</c:v>
                </c:pt>
                <c:pt idx="575">
                  <c:v>2</c:v>
                </c:pt>
                <c:pt idx="576">
                  <c:v>-0.8</c:v>
                </c:pt>
                <c:pt idx="577">
                  <c:v>-2.2000000000000002</c:v>
                </c:pt>
                <c:pt idx="578">
                  <c:v>0</c:v>
                </c:pt>
                <c:pt idx="579">
                  <c:v>4.4000000000000004</c:v>
                </c:pt>
                <c:pt idx="580">
                  <c:v>9.4</c:v>
                </c:pt>
                <c:pt idx="581">
                  <c:v>12.2</c:v>
                </c:pt>
                <c:pt idx="582">
                  <c:v>16.5</c:v>
                </c:pt>
                <c:pt idx="583">
                  <c:v>16.399999999999999</c:v>
                </c:pt>
                <c:pt idx="584">
                  <c:v>12.9</c:v>
                </c:pt>
                <c:pt idx="585">
                  <c:v>5.3</c:v>
                </c:pt>
                <c:pt idx="586">
                  <c:v>4.8</c:v>
                </c:pt>
                <c:pt idx="587">
                  <c:v>-1</c:v>
                </c:pt>
                <c:pt idx="588">
                  <c:v>-6</c:v>
                </c:pt>
                <c:pt idx="589">
                  <c:v>-6.4</c:v>
                </c:pt>
                <c:pt idx="590">
                  <c:v>-1.8</c:v>
                </c:pt>
                <c:pt idx="591">
                  <c:v>2.8</c:v>
                </c:pt>
                <c:pt idx="592">
                  <c:v>8.8000000000000007</c:v>
                </c:pt>
                <c:pt idx="593">
                  <c:v>12.7</c:v>
                </c:pt>
                <c:pt idx="594">
                  <c:v>19.5</c:v>
                </c:pt>
                <c:pt idx="595">
                  <c:v>16.899999999999999</c:v>
                </c:pt>
                <c:pt idx="596">
                  <c:v>11.9</c:v>
                </c:pt>
                <c:pt idx="597">
                  <c:v>6.6</c:v>
                </c:pt>
                <c:pt idx="598">
                  <c:v>-0.1</c:v>
                </c:pt>
                <c:pt idx="599">
                  <c:v>-5.8</c:v>
                </c:pt>
                <c:pt idx="600">
                  <c:v>-2.1</c:v>
                </c:pt>
                <c:pt idx="601">
                  <c:v>-7.1</c:v>
                </c:pt>
                <c:pt idx="602">
                  <c:v>-0.4</c:v>
                </c:pt>
                <c:pt idx="603">
                  <c:v>4.7</c:v>
                </c:pt>
                <c:pt idx="604">
                  <c:v>8.8000000000000007</c:v>
                </c:pt>
                <c:pt idx="605">
                  <c:v>14.9</c:v>
                </c:pt>
                <c:pt idx="606">
                  <c:v>18.899999999999999</c:v>
                </c:pt>
                <c:pt idx="607">
                  <c:v>16.899999999999999</c:v>
                </c:pt>
                <c:pt idx="608">
                  <c:v>13.4</c:v>
                </c:pt>
                <c:pt idx="609">
                  <c:v>8.4</c:v>
                </c:pt>
                <c:pt idx="610">
                  <c:v>5.9</c:v>
                </c:pt>
                <c:pt idx="611">
                  <c:v>3.1</c:v>
                </c:pt>
                <c:pt idx="612">
                  <c:v>-1.2</c:v>
                </c:pt>
                <c:pt idx="613">
                  <c:v>-3.6</c:v>
                </c:pt>
                <c:pt idx="614">
                  <c:v>2.1</c:v>
                </c:pt>
                <c:pt idx="615">
                  <c:v>3.3</c:v>
                </c:pt>
                <c:pt idx="616">
                  <c:v>8.6999999999999993</c:v>
                </c:pt>
                <c:pt idx="617">
                  <c:v>11.9</c:v>
                </c:pt>
                <c:pt idx="618">
                  <c:v>16.600000000000001</c:v>
                </c:pt>
                <c:pt idx="619">
                  <c:v>16.100000000000001</c:v>
                </c:pt>
                <c:pt idx="620">
                  <c:v>12.1</c:v>
                </c:pt>
                <c:pt idx="621">
                  <c:v>6.7</c:v>
                </c:pt>
                <c:pt idx="622">
                  <c:v>4.4000000000000004</c:v>
                </c:pt>
                <c:pt idx="623">
                  <c:v>-2.8</c:v>
                </c:pt>
                <c:pt idx="624">
                  <c:v>-3.2</c:v>
                </c:pt>
                <c:pt idx="625">
                  <c:v>-1.1000000000000001</c:v>
                </c:pt>
                <c:pt idx="626">
                  <c:v>-4</c:v>
                </c:pt>
                <c:pt idx="627">
                  <c:v>2.6</c:v>
                </c:pt>
                <c:pt idx="628">
                  <c:v>10.9</c:v>
                </c:pt>
                <c:pt idx="629">
                  <c:v>14.6</c:v>
                </c:pt>
                <c:pt idx="630">
                  <c:v>15.9</c:v>
                </c:pt>
                <c:pt idx="631">
                  <c:v>16.600000000000001</c:v>
                </c:pt>
                <c:pt idx="632">
                  <c:v>12.8</c:v>
                </c:pt>
                <c:pt idx="633">
                  <c:v>8</c:v>
                </c:pt>
                <c:pt idx="634">
                  <c:v>5</c:v>
                </c:pt>
                <c:pt idx="635">
                  <c:v>3.3</c:v>
                </c:pt>
                <c:pt idx="636">
                  <c:v>-2.2000000000000002</c:v>
                </c:pt>
                <c:pt idx="637">
                  <c:v>1.6</c:v>
                </c:pt>
                <c:pt idx="638">
                  <c:v>2.7</c:v>
                </c:pt>
                <c:pt idx="639">
                  <c:v>4.7</c:v>
                </c:pt>
                <c:pt idx="640">
                  <c:v>8.6999999999999993</c:v>
                </c:pt>
                <c:pt idx="641">
                  <c:v>12.1</c:v>
                </c:pt>
                <c:pt idx="642">
                  <c:v>19.3</c:v>
                </c:pt>
                <c:pt idx="643">
                  <c:v>17.399999999999999</c:v>
                </c:pt>
                <c:pt idx="644">
                  <c:v>12.8</c:v>
                </c:pt>
                <c:pt idx="645">
                  <c:v>8.6999999999999993</c:v>
                </c:pt>
                <c:pt idx="646">
                  <c:v>5.2</c:v>
                </c:pt>
                <c:pt idx="647">
                  <c:v>1.4</c:v>
                </c:pt>
                <c:pt idx="648">
                  <c:v>1.3</c:v>
                </c:pt>
                <c:pt idx="649">
                  <c:v>1.6</c:v>
                </c:pt>
                <c:pt idx="650">
                  <c:v>2.5</c:v>
                </c:pt>
                <c:pt idx="651">
                  <c:v>5.2</c:v>
                </c:pt>
                <c:pt idx="652">
                  <c:v>8.3000000000000007</c:v>
                </c:pt>
                <c:pt idx="653">
                  <c:v>12.6</c:v>
                </c:pt>
                <c:pt idx="654">
                  <c:v>15.8</c:v>
                </c:pt>
                <c:pt idx="655">
                  <c:v>16.8</c:v>
                </c:pt>
                <c:pt idx="656">
                  <c:v>13.6</c:v>
                </c:pt>
                <c:pt idx="657">
                  <c:v>7.4</c:v>
                </c:pt>
                <c:pt idx="658">
                  <c:v>5.7</c:v>
                </c:pt>
                <c:pt idx="659">
                  <c:v>3.9</c:v>
                </c:pt>
                <c:pt idx="660">
                  <c:v>-3.9</c:v>
                </c:pt>
                <c:pt idx="661">
                  <c:v>0.4</c:v>
                </c:pt>
                <c:pt idx="662">
                  <c:v>1.4</c:v>
                </c:pt>
                <c:pt idx="663">
                  <c:v>4.2</c:v>
                </c:pt>
                <c:pt idx="664">
                  <c:v>10.4</c:v>
                </c:pt>
                <c:pt idx="665">
                  <c:v>14.1</c:v>
                </c:pt>
                <c:pt idx="666">
                  <c:v>17.399999999999999</c:v>
                </c:pt>
                <c:pt idx="667">
                  <c:v>15.6</c:v>
                </c:pt>
                <c:pt idx="668">
                  <c:v>13.5</c:v>
                </c:pt>
                <c:pt idx="669">
                  <c:v>6.9</c:v>
                </c:pt>
                <c:pt idx="670">
                  <c:v>2.1</c:v>
                </c:pt>
                <c:pt idx="671">
                  <c:v>2.2000000000000002</c:v>
                </c:pt>
                <c:pt idx="672">
                  <c:v>0</c:v>
                </c:pt>
                <c:pt idx="673">
                  <c:v>-0.5</c:v>
                </c:pt>
                <c:pt idx="674">
                  <c:v>1.7</c:v>
                </c:pt>
                <c:pt idx="675">
                  <c:v>2.9</c:v>
                </c:pt>
                <c:pt idx="676">
                  <c:v>7.7</c:v>
                </c:pt>
                <c:pt idx="677">
                  <c:v>12.8</c:v>
                </c:pt>
                <c:pt idx="678">
                  <c:v>15.5</c:v>
                </c:pt>
                <c:pt idx="679">
                  <c:v>15.8</c:v>
                </c:pt>
                <c:pt idx="680">
                  <c:v>12.7</c:v>
                </c:pt>
                <c:pt idx="681">
                  <c:v>7.5</c:v>
                </c:pt>
                <c:pt idx="682">
                  <c:v>4.5999999999999996</c:v>
                </c:pt>
                <c:pt idx="683">
                  <c:v>2.2999999999999998</c:v>
                </c:pt>
                <c:pt idx="684">
                  <c:v>0</c:v>
                </c:pt>
                <c:pt idx="685">
                  <c:v>-4.5</c:v>
                </c:pt>
                <c:pt idx="686">
                  <c:v>-3.1</c:v>
                </c:pt>
                <c:pt idx="687">
                  <c:v>4</c:v>
                </c:pt>
                <c:pt idx="688">
                  <c:v>12.4</c:v>
                </c:pt>
                <c:pt idx="689">
                  <c:v>13.8</c:v>
                </c:pt>
                <c:pt idx="690">
                  <c:v>19.8</c:v>
                </c:pt>
                <c:pt idx="691">
                  <c:v>18</c:v>
                </c:pt>
                <c:pt idx="692">
                  <c:v>13.7</c:v>
                </c:pt>
                <c:pt idx="693">
                  <c:v>7.7</c:v>
                </c:pt>
                <c:pt idx="694">
                  <c:v>4.8</c:v>
                </c:pt>
                <c:pt idx="695">
                  <c:v>1.3</c:v>
                </c:pt>
                <c:pt idx="696">
                  <c:v>-0.9</c:v>
                </c:pt>
                <c:pt idx="697">
                  <c:v>1.1000000000000001</c:v>
                </c:pt>
                <c:pt idx="698">
                  <c:v>1.1000000000000001</c:v>
                </c:pt>
                <c:pt idx="699">
                  <c:v>5.3</c:v>
                </c:pt>
                <c:pt idx="700">
                  <c:v>8.9</c:v>
                </c:pt>
                <c:pt idx="701">
                  <c:v>15.1</c:v>
                </c:pt>
                <c:pt idx="702">
                  <c:v>16.2</c:v>
                </c:pt>
                <c:pt idx="703">
                  <c:v>16.899999999999999</c:v>
                </c:pt>
                <c:pt idx="704">
                  <c:v>12.6</c:v>
                </c:pt>
                <c:pt idx="705">
                  <c:v>6.9</c:v>
                </c:pt>
                <c:pt idx="706">
                  <c:v>4.4000000000000004</c:v>
                </c:pt>
                <c:pt idx="707">
                  <c:v>3.2</c:v>
                </c:pt>
                <c:pt idx="708">
                  <c:v>3.8</c:v>
                </c:pt>
                <c:pt idx="709">
                  <c:v>2.1</c:v>
                </c:pt>
                <c:pt idx="710">
                  <c:v>2.5</c:v>
                </c:pt>
                <c:pt idx="711">
                  <c:v>4.8</c:v>
                </c:pt>
                <c:pt idx="712">
                  <c:v>7.9</c:v>
                </c:pt>
                <c:pt idx="713">
                  <c:v>16.8</c:v>
                </c:pt>
                <c:pt idx="714">
                  <c:v>15.8</c:v>
                </c:pt>
                <c:pt idx="715">
                  <c:v>17.399999999999999</c:v>
                </c:pt>
                <c:pt idx="716" formatCode="General">
                  <c:v>13.7</c:v>
                </c:pt>
                <c:pt idx="717" formatCode="General">
                  <c:v>9.4</c:v>
                </c:pt>
                <c:pt idx="718" formatCode="General">
                  <c:v>6.8</c:v>
                </c:pt>
                <c:pt idx="719">
                  <c:v>3.9</c:v>
                </c:pt>
                <c:pt idx="720">
                  <c:v>-0.5</c:v>
                </c:pt>
                <c:pt idx="721">
                  <c:v>-2.5</c:v>
                </c:pt>
                <c:pt idx="722">
                  <c:v>1.7</c:v>
                </c:pt>
                <c:pt idx="723">
                  <c:v>3.9</c:v>
                </c:pt>
                <c:pt idx="724">
                  <c:v>8.3000000000000007</c:v>
                </c:pt>
                <c:pt idx="725">
                  <c:v>16.3</c:v>
                </c:pt>
                <c:pt idx="726">
                  <c:v>19.8</c:v>
                </c:pt>
                <c:pt idx="727">
                  <c:v>15.8</c:v>
                </c:pt>
                <c:pt idx="728">
                  <c:v>11.4</c:v>
                </c:pt>
                <c:pt idx="729">
                  <c:v>9.1999999999999993</c:v>
                </c:pt>
                <c:pt idx="730">
                  <c:v>3.8</c:v>
                </c:pt>
                <c:pt idx="731">
                  <c:v>-1.6</c:v>
                </c:pt>
                <c:pt idx="732">
                  <c:v>0.6</c:v>
                </c:pt>
                <c:pt idx="733">
                  <c:v>0.3</c:v>
                </c:pt>
                <c:pt idx="734">
                  <c:v>1.9</c:v>
                </c:pt>
                <c:pt idx="735">
                  <c:v>3.6</c:v>
                </c:pt>
                <c:pt idx="736">
                  <c:v>8.6999999999999993</c:v>
                </c:pt>
                <c:pt idx="737">
                  <c:v>15.9</c:v>
                </c:pt>
                <c:pt idx="738">
                  <c:v>17.2</c:v>
                </c:pt>
                <c:pt idx="739">
                  <c:v>18.3</c:v>
                </c:pt>
                <c:pt idx="740">
                  <c:v>11.3</c:v>
                </c:pt>
                <c:pt idx="741">
                  <c:v>9.9</c:v>
                </c:pt>
                <c:pt idx="742">
                  <c:v>5.0999999999999996</c:v>
                </c:pt>
                <c:pt idx="743">
                  <c:v>-0.9</c:v>
                </c:pt>
                <c:pt idx="744">
                  <c:v>1</c:v>
                </c:pt>
                <c:pt idx="745">
                  <c:v>0.3</c:v>
                </c:pt>
                <c:pt idx="746">
                  <c:v>-0.7</c:v>
                </c:pt>
                <c:pt idx="747">
                  <c:v>3.9</c:v>
                </c:pt>
                <c:pt idx="748">
                  <c:v>8.9</c:v>
                </c:pt>
                <c:pt idx="749">
                  <c:v>15.7</c:v>
                </c:pt>
                <c:pt idx="750">
                  <c:v>16.5</c:v>
                </c:pt>
                <c:pt idx="751">
                  <c:v>16.7</c:v>
                </c:pt>
                <c:pt idx="752">
                  <c:v>14.9</c:v>
                </c:pt>
                <c:pt idx="753">
                  <c:v>6.3</c:v>
                </c:pt>
                <c:pt idx="754">
                  <c:v>1.9</c:v>
                </c:pt>
                <c:pt idx="755">
                  <c:v>-1.5</c:v>
                </c:pt>
                <c:pt idx="756">
                  <c:v>-3.1</c:v>
                </c:pt>
                <c:pt idx="757">
                  <c:v>-1.1000000000000001</c:v>
                </c:pt>
                <c:pt idx="758">
                  <c:v>0.8</c:v>
                </c:pt>
                <c:pt idx="759">
                  <c:v>3</c:v>
                </c:pt>
                <c:pt idx="760">
                  <c:v>11.6</c:v>
                </c:pt>
                <c:pt idx="761">
                  <c:v>15.3</c:v>
                </c:pt>
                <c:pt idx="762">
                  <c:v>17.2</c:v>
                </c:pt>
                <c:pt idx="763">
                  <c:v>17.399999999999999</c:v>
                </c:pt>
                <c:pt idx="764">
                  <c:v>14.1</c:v>
                </c:pt>
                <c:pt idx="765">
                  <c:v>9.5</c:v>
                </c:pt>
                <c:pt idx="766">
                  <c:v>4</c:v>
                </c:pt>
                <c:pt idx="767">
                  <c:v>2</c:v>
                </c:pt>
                <c:pt idx="768">
                  <c:v>0.9</c:v>
                </c:pt>
                <c:pt idx="769">
                  <c:v>-0.3</c:v>
                </c:pt>
                <c:pt idx="770">
                  <c:v>2.8</c:v>
                </c:pt>
                <c:pt idx="771">
                  <c:v>5.4</c:v>
                </c:pt>
                <c:pt idx="772">
                  <c:v>7.9</c:v>
                </c:pt>
                <c:pt idx="773">
                  <c:v>13.1</c:v>
                </c:pt>
                <c:pt idx="774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2-480A-911F-0690A99B0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61504"/>
        <c:axId val="62328832"/>
      </c:lineChart>
      <c:catAx>
        <c:axId val="622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2328832"/>
        <c:crosses val="autoZero"/>
        <c:auto val="1"/>
        <c:lblAlgn val="ctr"/>
        <c:lblOffset val="100"/>
        <c:tickLblSkip val="24"/>
        <c:tickMarkSkip val="1"/>
        <c:noMultiLvlLbl val="0"/>
      </c:catAx>
      <c:valAx>
        <c:axId val="62328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261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011161486231844"/>
          <c:y val="0.79884271822676589"/>
          <c:w val="0.27054821249772537"/>
          <c:h val="7.1944532307904679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Medeltemperaturens avvikelse </a:t>
            </a:r>
            <a:r>
              <a:rPr lang="en-US" sz="1800" baseline="0"/>
              <a:t>f</a:t>
            </a:r>
            <a:r>
              <a:rPr lang="en-US" sz="1800"/>
              <a:t>rån normalvärdet (1991–2020) </a:t>
            </a:r>
            <a:r>
              <a:rPr lang="en-US" sz="1800" b="1" i="0" u="none" strike="noStrike" baseline="0">
                <a:effectLst/>
              </a:rPr>
              <a:t> år 1961–2024 </a:t>
            </a:r>
            <a:endParaRPr lang="en-US" sz="18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Tabell_år!$C$1</c:f>
              <c:strCache>
                <c:ptCount val="1"/>
                <c:pt idx="0">
                  <c:v>Medeltemperaturens avvikelse från normalvärdet 1991–2020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chemeClr val="tx1"/>
              </a:solidFill>
            </a:ln>
          </c:spPr>
          <c:invertIfNegative val="1"/>
          <c:cat>
            <c:numRef>
              <c:f>Tabell_år!$A$2:$A$65</c:f>
              <c:numCache>
                <c:formatCode>General</c:formatCode>
                <c:ptCount val="64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</c:numCache>
            </c:numRef>
          </c:cat>
          <c:val>
            <c:numRef>
              <c:f>Tabell_år!$C$2:$C$65</c:f>
              <c:numCache>
                <c:formatCode>0.0</c:formatCode>
                <c:ptCount val="64"/>
                <c:pt idx="0">
                  <c:v>9.9999999999999645E-2</c:v>
                </c:pt>
                <c:pt idx="1">
                  <c:v>-1.9000000000000004</c:v>
                </c:pt>
                <c:pt idx="2">
                  <c:v>-2</c:v>
                </c:pt>
                <c:pt idx="3">
                  <c:v>-1.2999999999999998</c:v>
                </c:pt>
                <c:pt idx="4">
                  <c:v>-1.7000000000000002</c:v>
                </c:pt>
                <c:pt idx="5">
                  <c:v>-2.7</c:v>
                </c:pt>
                <c:pt idx="6">
                  <c:v>-0.90000000000000036</c:v>
                </c:pt>
                <c:pt idx="7">
                  <c:v>-1.5</c:v>
                </c:pt>
                <c:pt idx="8">
                  <c:v>-1.9000000000000004</c:v>
                </c:pt>
                <c:pt idx="9">
                  <c:v>-2.5</c:v>
                </c:pt>
                <c:pt idx="10">
                  <c:v>-1.2000000000000002</c:v>
                </c:pt>
                <c:pt idx="11">
                  <c:v>-0.40000000000000036</c:v>
                </c:pt>
                <c:pt idx="12">
                  <c:v>-0.5</c:v>
                </c:pt>
                <c:pt idx="13">
                  <c:v>9.9999999999999645E-2</c:v>
                </c:pt>
                <c:pt idx="14">
                  <c:v>0.5</c:v>
                </c:pt>
                <c:pt idx="15">
                  <c:v>-1.9000000000000004</c:v>
                </c:pt>
                <c:pt idx="16">
                  <c:v>-1.5</c:v>
                </c:pt>
                <c:pt idx="17">
                  <c:v>-2.1000000000000005</c:v>
                </c:pt>
                <c:pt idx="18">
                  <c:v>-2</c:v>
                </c:pt>
                <c:pt idx="19">
                  <c:v>-1.6000000000000005</c:v>
                </c:pt>
                <c:pt idx="20">
                  <c:v>-1.5</c:v>
                </c:pt>
                <c:pt idx="21">
                  <c:v>-0.90000000000000036</c:v>
                </c:pt>
                <c:pt idx="22">
                  <c:v>-0.60000000000000053</c:v>
                </c:pt>
                <c:pt idx="23">
                  <c:v>-0.29999999999999982</c:v>
                </c:pt>
                <c:pt idx="24">
                  <c:v>-3.3000000000000003</c:v>
                </c:pt>
                <c:pt idx="25">
                  <c:v>-1.7000000000000002</c:v>
                </c:pt>
                <c:pt idx="26">
                  <c:v>-3.1</c:v>
                </c:pt>
                <c:pt idx="27">
                  <c:v>-0.60000000000000053</c:v>
                </c:pt>
                <c:pt idx="28">
                  <c:v>0.39999999999999947</c:v>
                </c:pt>
                <c:pt idx="29">
                  <c:v>0.5</c:v>
                </c:pt>
                <c:pt idx="30">
                  <c:v>-0.20000000000000018</c:v>
                </c:pt>
                <c:pt idx="31">
                  <c:v>9.9999999999999645E-2</c:v>
                </c:pt>
                <c:pt idx="32">
                  <c:v>-0.70000000000000018</c:v>
                </c:pt>
                <c:pt idx="33">
                  <c:v>-0.90000000000000036</c:v>
                </c:pt>
                <c:pt idx="34">
                  <c:v>-0.29999999999999982</c:v>
                </c:pt>
                <c:pt idx="35">
                  <c:v>-1.5</c:v>
                </c:pt>
                <c:pt idx="36">
                  <c:v>0</c:v>
                </c:pt>
                <c:pt idx="37">
                  <c:v>-0.79999999999999982</c:v>
                </c:pt>
                <c:pt idx="38">
                  <c:v>9.9999999999999645E-2</c:v>
                </c:pt>
                <c:pt idx="39">
                  <c:v>0.39999999999999947</c:v>
                </c:pt>
                <c:pt idx="40">
                  <c:v>-0.29999999999999982</c:v>
                </c:pt>
                <c:pt idx="41">
                  <c:v>9.9999999999999645E-2</c:v>
                </c:pt>
                <c:pt idx="42">
                  <c:v>-0.5</c:v>
                </c:pt>
                <c:pt idx="43">
                  <c:v>-0.20000000000000018</c:v>
                </c:pt>
                <c:pt idx="44">
                  <c:v>0</c:v>
                </c:pt>
                <c:pt idx="45">
                  <c:v>0.20000000000000018</c:v>
                </c:pt>
                <c:pt idx="46">
                  <c:v>0.29999999999999982</c:v>
                </c:pt>
                <c:pt idx="47">
                  <c:v>0.79999999999999982</c:v>
                </c:pt>
                <c:pt idx="48">
                  <c:v>-0.20000000000000018</c:v>
                </c:pt>
                <c:pt idx="49">
                  <c:v>-1.7999999999999998</c:v>
                </c:pt>
                <c:pt idx="50">
                  <c:v>0.39999999999999947</c:v>
                </c:pt>
                <c:pt idx="51">
                  <c:v>-0.5</c:v>
                </c:pt>
                <c:pt idx="52">
                  <c:v>9.9999999999999645E-2</c:v>
                </c:pt>
                <c:pt idx="53">
                  <c:v>1</c:v>
                </c:pt>
                <c:pt idx="54">
                  <c:v>1.2000000000000002</c:v>
                </c:pt>
                <c:pt idx="55">
                  <c:v>0.29999999999999982</c:v>
                </c:pt>
                <c:pt idx="56">
                  <c:v>0.20000000000000018</c:v>
                </c:pt>
                <c:pt idx="57">
                  <c:v>0.59999999999999964</c:v>
                </c:pt>
                <c:pt idx="58">
                  <c:v>0.89999999999999947</c:v>
                </c:pt>
                <c:pt idx="59">
                  <c:v>1.9999999999999991</c:v>
                </c:pt>
                <c:pt idx="60">
                  <c:v>0.39999999999999947</c:v>
                </c:pt>
                <c:pt idx="61">
                  <c:v>1</c:v>
                </c:pt>
                <c:pt idx="62">
                  <c:v>0.29999999999999982</c:v>
                </c:pt>
                <c:pt idx="63">
                  <c:v>0.89999999999999947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4F81BD"/>
                  </a:solidFill>
                  <a:ln>
                    <a:solidFill>
                      <a:schemeClr val="tx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8DE-41CB-94EA-B9CEB9EB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624512"/>
        <c:axId val="62626048"/>
      </c:barChart>
      <c:catAx>
        <c:axId val="6262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2626048"/>
        <c:crosses val="autoZero"/>
        <c:auto val="1"/>
        <c:lblAlgn val="ctr"/>
        <c:lblOffset val="100"/>
        <c:tickLblSkip val="5"/>
        <c:noMultiLvlLbl val="0"/>
      </c:catAx>
      <c:valAx>
        <c:axId val="626260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62451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778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0.06481</cdr:x>
      <cdr:y>0.58756</cdr:y>
    </cdr:from>
    <cdr:to>
      <cdr:x>1</cdr:x>
      <cdr:y>0.58756</cdr:y>
    </cdr:to>
    <cdr:cxnSp macro="">
      <cdr:nvCxnSpPr>
        <cdr:cNvPr id="2" name="Rak 1">
          <a:extLst xmlns:a="http://schemas.openxmlformats.org/drawingml/2006/main">
            <a:ext uri="{FF2B5EF4-FFF2-40B4-BE49-F238E27FC236}">
              <a16:creationId xmlns:a16="http://schemas.microsoft.com/office/drawing/2014/main" id="{8F575F1A-6289-41C0-9F0F-EAFFF7548F19}"/>
            </a:ext>
          </a:extLst>
        </cdr:cNvPr>
        <cdr:cNvCxnSpPr/>
      </cdr:nvCxnSpPr>
      <cdr:spPr>
        <a:xfrm xmlns:a="http://schemas.openxmlformats.org/drawingml/2006/main">
          <a:off x="602010" y="3556770"/>
          <a:ext cx="8686833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0.0578</cdr:x>
      <cdr:y>0.45036</cdr:y>
    </cdr:from>
    <cdr:to>
      <cdr:x>0.97305</cdr:x>
      <cdr:y>0.45036</cdr:y>
    </cdr:to>
    <cdr:cxnSp macro="">
      <cdr:nvCxnSpPr>
        <cdr:cNvPr id="3" name="Rak 2">
          <a:extLst xmlns:a="http://schemas.openxmlformats.org/drawingml/2006/main">
            <a:ext uri="{FF2B5EF4-FFF2-40B4-BE49-F238E27FC236}">
              <a16:creationId xmlns:a16="http://schemas.microsoft.com/office/drawing/2014/main" id="{B0FB6A50-A939-45F0-93BE-596B04A6BDE9}"/>
            </a:ext>
          </a:extLst>
        </cdr:cNvPr>
        <cdr:cNvCxnSpPr/>
      </cdr:nvCxnSpPr>
      <cdr:spPr>
        <a:xfrm xmlns:a="http://schemas.openxmlformats.org/drawingml/2006/main">
          <a:off x="536849" y="2726261"/>
          <a:ext cx="850161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71DD9A8-648D-4C1C-BAEB-4ADC71234532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ånad" displayName="Månad" ref="A1:G781" totalsRowShown="0" headerRowDxfId="12">
  <autoFilter ref="A1:G781" xr:uid="{A22A8741-B8C3-4F9E-9408-53372A30569F}"/>
  <tableColumns count="7">
    <tableColumn id="1" xr3:uid="{00000000-0010-0000-0000-000001000000}" name="År"/>
    <tableColumn id="2" xr3:uid="{00000000-0010-0000-0000-000002000000}" name="Månad"/>
    <tableColumn id="3" xr3:uid="{00000000-0010-0000-0000-000003000000}" name="Mån.År">
      <calculatedColumnFormula>LEFT(B2,3)&amp;"."&amp;RIGHT(A2,2)</calculatedColumnFormula>
    </tableColumn>
    <tableColumn id="4" xr3:uid="{00000000-0010-0000-0000-000004000000}" name="Medeltemperatur"/>
    <tableColumn id="5" xr3:uid="{00000000-0010-0000-0000-000005000000}" name="Medeltemperaturens avvikelse från normalvärdet 1991–2020"/>
    <tableColumn id="6" xr3:uid="{00000000-0010-0000-0000-000006000000}" name="Nederbörd för perioden"/>
    <tableColumn id="7" xr3:uid="{00000000-0010-0000-0000-000007000000}" name="Nederbörden i procent av normalvärdet 1991–202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äsong" displayName="Säsong" ref="A1:G261" totalsRowShown="0" headerRowDxfId="11">
  <autoFilter ref="A1:G261" xr:uid="{00000000-0009-0000-0100-000002000000}"/>
  <tableColumns count="7">
    <tableColumn id="1" xr3:uid="{00000000-0010-0000-0100-000001000000}" name="År" dataDxfId="10"/>
    <tableColumn id="2" xr3:uid="{00000000-0010-0000-0100-000002000000}" name="Säsong"/>
    <tableColumn id="8" xr3:uid="{00000000-0010-0000-0100-000008000000}" name="Säsong.År" dataDxfId="9">
      <calculatedColumnFormula>Säsong[[#This Row],[Säsong]]&amp;"."&amp;RIGHT(Säsong[[#This Row],[År]],2)</calculatedColumnFormula>
    </tableColumn>
    <tableColumn id="3" xr3:uid="{00000000-0010-0000-0100-000003000000}" name="Medeltemperatur" dataDxfId="8"/>
    <tableColumn id="4" xr3:uid="{00000000-0010-0000-0100-000004000000}" name="Medeltemperaturens avvikelse från normalvärdet 1991–2020" dataDxfId="7"/>
    <tableColumn id="5" xr3:uid="{00000000-0010-0000-0100-000005000000}" name="Nederbörd för perioden" dataDxfId="6"/>
    <tableColumn id="6" xr3:uid="{00000000-0010-0000-0100-000006000000}" name="Nederbörden i procent av normalvärdet 1991–202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År" displayName="År" ref="A1:E65" totalsRowShown="0" headerRowDxfId="5">
  <autoFilter ref="A1:E65" xr:uid="{00000000-0009-0000-0100-000001000000}"/>
  <tableColumns count="5">
    <tableColumn id="1" xr3:uid="{00000000-0010-0000-0200-000001000000}" name="År" dataDxfId="4"/>
    <tableColumn id="2" xr3:uid="{00000000-0010-0000-0200-000002000000}" name="Medeltemperatur" dataDxfId="3"/>
    <tableColumn id="3" xr3:uid="{00000000-0010-0000-0200-000003000000}" name="Medeltemperaturens avvikelse från normalvärdet 1991–2020" dataDxfId="2">
      <calculatedColumnFormula>År[[#This Row],[Medeltemperatur]]-6.7</calculatedColumnFormula>
    </tableColumn>
    <tableColumn id="4" xr3:uid="{00000000-0010-0000-0200-000004000000}" name="Nederbörd för perioden" dataDxfId="1"/>
    <tableColumn id="5" xr3:uid="{00000000-0010-0000-0200-000005000000}" name="Nederbörden i procent av normalvärdet 1991–2020" dataDxfId="0">
      <calculatedColumnFormula>År[[#This Row],[Nederbörd för perioden]]/586*100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83"/>
  <sheetViews>
    <sheetView showGridLines="0" workbookViewId="0">
      <pane ySplit="1" topLeftCell="A759" activePane="bottomLeft" state="frozen"/>
      <selection pane="bottomLeft" activeCell="D777" sqref="D777"/>
    </sheetView>
  </sheetViews>
  <sheetFormatPr defaultRowHeight="14.4" x14ac:dyDescent="0.3"/>
  <cols>
    <col min="1" max="1" width="5.33203125" bestFit="1" customWidth="1"/>
    <col min="2" max="2" width="10.6640625" bestFit="1" customWidth="1"/>
    <col min="3" max="3" width="9.88671875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0" width="17.6640625" bestFit="1" customWidth="1"/>
    <col min="11" max="11" width="17.5546875" bestFit="1" customWidth="1"/>
    <col min="12" max="13" width="17.6640625" bestFit="1" customWidth="1"/>
  </cols>
  <sheetData>
    <row r="1" spans="1:13" x14ac:dyDescent="0.3">
      <c r="A1" s="1" t="s">
        <v>0</v>
      </c>
      <c r="B1" s="1" t="s">
        <v>1</v>
      </c>
      <c r="C1" s="1" t="s">
        <v>21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8" t="s">
        <v>27</v>
      </c>
      <c r="L1" t="s">
        <v>23</v>
      </c>
      <c r="M1" t="s">
        <v>23</v>
      </c>
    </row>
    <row r="2" spans="1:13" x14ac:dyDescent="0.3">
      <c r="A2" s="12">
        <v>1961</v>
      </c>
      <c r="B2" s="12" t="s">
        <v>2</v>
      </c>
      <c r="C2" s="12" t="str">
        <f t="shared" ref="C2:C65" si="0">LEFT(B2,3)&amp;"."&amp;RIGHT(A2,2)</f>
        <v>jan.61</v>
      </c>
      <c r="D2" s="13">
        <v>-1.2</v>
      </c>
      <c r="E2" s="13">
        <f>Månad[[#This Row],[Medeltemperatur]]-$J$2</f>
        <v>-0.29999999999999993</v>
      </c>
      <c r="F2" s="13">
        <v>39.1</v>
      </c>
      <c r="G2" s="13">
        <f>Månad[[#This Row],[Nederbörd för perioden]]/$K$2*100</f>
        <v>81.458333333333329</v>
      </c>
      <c r="I2" t="s">
        <v>2</v>
      </c>
      <c r="J2" s="7">
        <v>-0.9</v>
      </c>
      <c r="K2" s="9">
        <v>48</v>
      </c>
      <c r="L2" s="4">
        <v>-1.7</v>
      </c>
      <c r="M2">
        <v>48</v>
      </c>
    </row>
    <row r="3" spans="1:13" x14ac:dyDescent="0.3">
      <c r="A3">
        <v>1961</v>
      </c>
      <c r="B3" t="s">
        <v>4</v>
      </c>
      <c r="C3" t="str">
        <f t="shared" si="0"/>
        <v>feb.61</v>
      </c>
      <c r="D3" s="4">
        <v>1</v>
      </c>
      <c r="E3" s="4">
        <f>Månad[[#This Row],[Medeltemperatur]]-$J$3</f>
        <v>2.9</v>
      </c>
      <c r="F3" s="4">
        <v>19.399999999999999</v>
      </c>
      <c r="G3" s="4">
        <f>Månad[[#This Row],[Nederbörd för perioden]]/$K$3*100</f>
        <v>58.787878787878789</v>
      </c>
      <c r="I3" t="s">
        <v>4</v>
      </c>
      <c r="J3" s="7">
        <v>-1.9</v>
      </c>
      <c r="K3" s="9">
        <v>33</v>
      </c>
      <c r="L3" s="4">
        <v>-2.8</v>
      </c>
      <c r="M3">
        <v>31</v>
      </c>
    </row>
    <row r="4" spans="1:13" x14ac:dyDescent="0.3">
      <c r="A4">
        <v>1961</v>
      </c>
      <c r="B4" t="s">
        <v>5</v>
      </c>
      <c r="C4" t="str">
        <f t="shared" si="0"/>
        <v>mar.61</v>
      </c>
      <c r="D4" s="4">
        <v>2</v>
      </c>
      <c r="E4" s="4">
        <f>Månad[[#This Row],[Medeltemperatur]]-$J$4</f>
        <v>2</v>
      </c>
      <c r="F4" s="4">
        <v>31.2</v>
      </c>
      <c r="G4" s="4">
        <f>Månad[[#This Row],[Nederbörd för perioden]]/$K$4*100</f>
        <v>104</v>
      </c>
      <c r="I4" t="s">
        <v>5</v>
      </c>
      <c r="J4" s="7">
        <v>0</v>
      </c>
      <c r="K4" s="9">
        <v>30</v>
      </c>
      <c r="L4" s="4">
        <v>-6</v>
      </c>
      <c r="M4">
        <v>32</v>
      </c>
    </row>
    <row r="5" spans="1:13" x14ac:dyDescent="0.3">
      <c r="A5">
        <v>1961</v>
      </c>
      <c r="B5" t="s">
        <v>6</v>
      </c>
      <c r="C5" t="str">
        <f t="shared" si="0"/>
        <v>apr.61</v>
      </c>
      <c r="D5" s="4">
        <v>3.3</v>
      </c>
      <c r="E5" s="4">
        <f>Månad[[#This Row],[Medeltemperatur]]-$J$5</f>
        <v>-0.5</v>
      </c>
      <c r="F5" s="4">
        <v>21.7</v>
      </c>
      <c r="G5" s="4">
        <f>Månad[[#This Row],[Nederbörd för perioden]]/$K$5*100</f>
        <v>77.5</v>
      </c>
      <c r="I5" t="s">
        <v>6</v>
      </c>
      <c r="J5" s="7">
        <v>3.8</v>
      </c>
      <c r="K5" s="9">
        <v>28</v>
      </c>
      <c r="L5" s="4">
        <v>3.3</v>
      </c>
      <c r="M5">
        <v>28</v>
      </c>
    </row>
    <row r="6" spans="1:13" x14ac:dyDescent="0.3">
      <c r="A6">
        <v>1961</v>
      </c>
      <c r="B6" t="s">
        <v>7</v>
      </c>
      <c r="C6" t="str">
        <f t="shared" si="0"/>
        <v>maj.61</v>
      </c>
      <c r="D6" s="4">
        <v>8.1999999999999993</v>
      </c>
      <c r="E6" s="4">
        <f>Månad[[#This Row],[Medeltemperatur]]-$J$6</f>
        <v>-0.40000000000000036</v>
      </c>
      <c r="F6" s="4">
        <v>60.6</v>
      </c>
      <c r="G6" s="4">
        <f>Månad[[#This Row],[Nederbörd för perioden]]/$K$6*100</f>
        <v>178.23529411764707</v>
      </c>
      <c r="I6" t="s">
        <v>7</v>
      </c>
      <c r="J6" s="7">
        <v>8.6</v>
      </c>
      <c r="K6" s="9">
        <v>34</v>
      </c>
      <c r="L6" s="4">
        <v>8.4</v>
      </c>
      <c r="M6">
        <v>32</v>
      </c>
    </row>
    <row r="7" spans="1:13" x14ac:dyDescent="0.3">
      <c r="A7">
        <v>1961</v>
      </c>
      <c r="B7" t="s">
        <v>8</v>
      </c>
      <c r="C7" t="str">
        <f t="shared" si="0"/>
        <v>jun.61</v>
      </c>
      <c r="D7" s="4">
        <v>14.9</v>
      </c>
      <c r="E7" s="4">
        <f>Månad[[#This Row],[Medeltemperatur]]-$J$7</f>
        <v>1.7000000000000011</v>
      </c>
      <c r="F7" s="4">
        <v>66.5</v>
      </c>
      <c r="G7" s="4">
        <f>Månad[[#This Row],[Nederbörd för perioden]]/$K$7*100</f>
        <v>127.88461538461537</v>
      </c>
      <c r="I7" t="s">
        <v>8</v>
      </c>
      <c r="J7" s="7">
        <v>13.2</v>
      </c>
      <c r="K7" s="9">
        <v>52</v>
      </c>
      <c r="L7" s="4">
        <v>12.8</v>
      </c>
      <c r="M7">
        <v>49</v>
      </c>
    </row>
    <row r="8" spans="1:13" x14ac:dyDescent="0.3">
      <c r="A8">
        <v>1961</v>
      </c>
      <c r="B8" t="s">
        <v>9</v>
      </c>
      <c r="C8" t="str">
        <f t="shared" si="0"/>
        <v>jul.61</v>
      </c>
      <c r="D8" s="4">
        <v>15</v>
      </c>
      <c r="E8" s="4">
        <f>Månad[[#This Row],[Medeltemperatur]]-$J$8</f>
        <v>-2</v>
      </c>
      <c r="F8" s="4">
        <v>95.8</v>
      </c>
      <c r="G8" s="4">
        <f>Månad[[#This Row],[Nederbörd för perioden]]/$K$8*100</f>
        <v>203.82978723404253</v>
      </c>
      <c r="I8" t="s">
        <v>9</v>
      </c>
      <c r="J8" s="7">
        <v>17</v>
      </c>
      <c r="K8" s="9">
        <v>47</v>
      </c>
      <c r="L8" s="4">
        <v>16.5</v>
      </c>
      <c r="M8">
        <v>50</v>
      </c>
    </row>
    <row r="9" spans="1:13" x14ac:dyDescent="0.3">
      <c r="A9">
        <v>1961</v>
      </c>
      <c r="B9" t="s">
        <v>10</v>
      </c>
      <c r="C9" t="str">
        <f t="shared" si="0"/>
        <v>aug.61</v>
      </c>
      <c r="D9" s="4">
        <v>13.9</v>
      </c>
      <c r="E9" s="4">
        <f>Månad[[#This Row],[Medeltemperatur]]-$J$9</f>
        <v>-2.5999999999999996</v>
      </c>
      <c r="F9" s="4">
        <v>88</v>
      </c>
      <c r="G9" s="4">
        <f>Månad[[#This Row],[Nederbörd för perioden]]/$K$9*100</f>
        <v>141.93548387096774</v>
      </c>
      <c r="I9" t="s">
        <v>10</v>
      </c>
      <c r="J9" s="7">
        <v>16.5</v>
      </c>
      <c r="K9" s="9">
        <v>62</v>
      </c>
      <c r="L9" s="4">
        <v>15.9</v>
      </c>
      <c r="M9">
        <v>68</v>
      </c>
    </row>
    <row r="10" spans="1:13" x14ac:dyDescent="0.3">
      <c r="A10">
        <v>1961</v>
      </c>
      <c r="B10" t="s">
        <v>11</v>
      </c>
      <c r="C10" t="str">
        <f t="shared" si="0"/>
        <v>sep.61</v>
      </c>
      <c r="D10" s="4">
        <v>11.8</v>
      </c>
      <c r="E10" s="4">
        <f>Månad[[#This Row],[Medeltemperatur]]-$J$10</f>
        <v>-0.59999999999999964</v>
      </c>
      <c r="F10" s="4">
        <v>48.9</v>
      </c>
      <c r="G10" s="4">
        <f>Månad[[#This Row],[Nederbörd för perioden]]/$K$10*100</f>
        <v>82.881355932203377</v>
      </c>
      <c r="I10" t="s">
        <v>11</v>
      </c>
      <c r="J10" s="7">
        <v>12.4</v>
      </c>
      <c r="K10" s="9">
        <v>59</v>
      </c>
      <c r="L10" s="4">
        <v>11.6</v>
      </c>
      <c r="M10">
        <v>57</v>
      </c>
    </row>
    <row r="11" spans="1:13" x14ac:dyDescent="0.3">
      <c r="A11">
        <v>1961</v>
      </c>
      <c r="B11" t="s">
        <v>12</v>
      </c>
      <c r="C11" t="str">
        <f t="shared" si="0"/>
        <v>okt.61</v>
      </c>
      <c r="D11" s="4">
        <v>10.7</v>
      </c>
      <c r="E11" s="4">
        <f>Månad[[#This Row],[Medeltemperatur]]-$J$11</f>
        <v>3.2999999999999989</v>
      </c>
      <c r="F11" s="4">
        <v>40.9</v>
      </c>
      <c r="G11" s="4">
        <f>Månad[[#This Row],[Nederbörd för perioden]]/$K$11*100</f>
        <v>57.605633802816904</v>
      </c>
      <c r="I11" t="s">
        <v>12</v>
      </c>
      <c r="J11" s="7">
        <v>7.4</v>
      </c>
      <c r="K11" s="9">
        <v>71</v>
      </c>
      <c r="L11" s="4">
        <v>7.3</v>
      </c>
      <c r="M11">
        <v>66</v>
      </c>
    </row>
    <row r="12" spans="1:13" x14ac:dyDescent="0.3">
      <c r="A12">
        <v>1961</v>
      </c>
      <c r="B12" t="s">
        <v>13</v>
      </c>
      <c r="C12" t="str">
        <f t="shared" si="0"/>
        <v>nov.61</v>
      </c>
      <c r="D12" s="4">
        <v>4.3</v>
      </c>
      <c r="E12" s="4">
        <f>Månad[[#This Row],[Medeltemperatur]]-$J$12</f>
        <v>0.59999999999999964</v>
      </c>
      <c r="F12" s="4">
        <v>39.5</v>
      </c>
      <c r="G12" s="4">
        <f>Månad[[#This Row],[Nederbörd för perioden]]/$K$12*100</f>
        <v>61.71875</v>
      </c>
      <c r="I12" t="s">
        <v>13</v>
      </c>
      <c r="J12" s="7">
        <v>3.7</v>
      </c>
      <c r="K12" s="9">
        <v>64</v>
      </c>
      <c r="L12" s="4">
        <v>3</v>
      </c>
      <c r="M12">
        <v>64</v>
      </c>
    </row>
    <row r="13" spans="1:13" x14ac:dyDescent="0.3">
      <c r="A13">
        <v>1961</v>
      </c>
      <c r="B13" t="s">
        <v>14</v>
      </c>
      <c r="C13" t="str">
        <f t="shared" si="0"/>
        <v>dec.61</v>
      </c>
      <c r="D13" s="4">
        <v>-1.9</v>
      </c>
      <c r="E13" s="4">
        <f>Månad[[#This Row],[Medeltemperatur]]-$J$13</f>
        <v>-2.9</v>
      </c>
      <c r="F13" s="4">
        <v>36.5</v>
      </c>
      <c r="G13" s="4">
        <f>Månad[[#This Row],[Nederbörd för perioden]]/$K$13*100</f>
        <v>62.931034482758619</v>
      </c>
      <c r="I13" t="s">
        <v>14</v>
      </c>
      <c r="J13" s="7">
        <v>1</v>
      </c>
      <c r="K13" s="9">
        <v>58</v>
      </c>
      <c r="L13" s="4">
        <v>0</v>
      </c>
      <c r="M13">
        <v>54</v>
      </c>
    </row>
    <row r="14" spans="1:13" x14ac:dyDescent="0.3">
      <c r="A14" s="12">
        <v>1962</v>
      </c>
      <c r="B14" s="12" t="s">
        <v>2</v>
      </c>
      <c r="C14" s="12" t="str">
        <f t="shared" si="0"/>
        <v>jan.62</v>
      </c>
      <c r="D14" s="13">
        <v>-1</v>
      </c>
      <c r="E14" s="13">
        <f>Månad[[#This Row],[Medeltemperatur]]-$J$2</f>
        <v>-9.9999999999999978E-2</v>
      </c>
      <c r="F14" s="13">
        <v>46.1</v>
      </c>
      <c r="G14" s="13">
        <f>Månad[[#This Row],[Nederbörd för perioden]]/$K$2*100</f>
        <v>96.041666666666671</v>
      </c>
    </row>
    <row r="15" spans="1:13" x14ac:dyDescent="0.3">
      <c r="A15">
        <v>1962</v>
      </c>
      <c r="B15" t="s">
        <v>4</v>
      </c>
      <c r="C15" t="str">
        <f t="shared" si="0"/>
        <v>feb.62</v>
      </c>
      <c r="D15" s="4">
        <v>-2.4</v>
      </c>
      <c r="E15" s="4">
        <f>Månad[[#This Row],[Medeltemperatur]]-$J$3</f>
        <v>-0.5</v>
      </c>
      <c r="F15" s="4">
        <v>70.099999999999994</v>
      </c>
      <c r="G15" s="4">
        <f>Månad[[#This Row],[Nederbörd för perioden]]/$K$3*100</f>
        <v>212.42424242424241</v>
      </c>
      <c r="J15" s="4">
        <f>AVERAGE(J2:J13)</f>
        <v>6.7333333333333343</v>
      </c>
      <c r="K15" s="10">
        <f>SUM(K2:K13)</f>
        <v>586</v>
      </c>
      <c r="L15" s="4">
        <f>AVERAGE(L2:L13)</f>
        <v>5.6916666666666664</v>
      </c>
      <c r="M15" s="10">
        <f>SUM(M2:M13)</f>
        <v>579</v>
      </c>
    </row>
    <row r="16" spans="1:13" x14ac:dyDescent="0.3">
      <c r="A16">
        <v>1962</v>
      </c>
      <c r="B16" t="s">
        <v>5</v>
      </c>
      <c r="C16" t="str">
        <f t="shared" si="0"/>
        <v>mar.62</v>
      </c>
      <c r="D16" s="4">
        <v>-5.8</v>
      </c>
      <c r="E16" s="4">
        <f>Månad[[#This Row],[Medeltemperatur]]-$J$4</f>
        <v>-5.8</v>
      </c>
      <c r="F16" s="4">
        <v>17.2</v>
      </c>
      <c r="G16" s="4">
        <f>Månad[[#This Row],[Nederbörd för perioden]]/$K$4*100</f>
        <v>57.333333333333336</v>
      </c>
    </row>
    <row r="17" spans="1:7" x14ac:dyDescent="0.3">
      <c r="A17">
        <v>1962</v>
      </c>
      <c r="B17" t="s">
        <v>6</v>
      </c>
      <c r="C17" t="str">
        <f t="shared" si="0"/>
        <v>apr.62</v>
      </c>
      <c r="D17" s="4">
        <v>3</v>
      </c>
      <c r="E17" s="4">
        <f>Månad[[#This Row],[Medeltemperatur]]-$J$5</f>
        <v>-0.79999999999999982</v>
      </c>
      <c r="F17" s="4">
        <v>25.1</v>
      </c>
      <c r="G17" s="4">
        <f>Månad[[#This Row],[Nederbörd för perioden]]/$K$5*100</f>
        <v>89.642857142857153</v>
      </c>
    </row>
    <row r="18" spans="1:7" x14ac:dyDescent="0.3">
      <c r="A18">
        <v>1962</v>
      </c>
      <c r="B18" t="s">
        <v>7</v>
      </c>
      <c r="C18" t="str">
        <f t="shared" si="0"/>
        <v>maj.62</v>
      </c>
      <c r="D18" s="4">
        <v>6.5</v>
      </c>
      <c r="E18" s="4">
        <f>Månad[[#This Row],[Medeltemperatur]]-$J$6</f>
        <v>-2.0999999999999996</v>
      </c>
      <c r="F18" s="4">
        <v>43.9</v>
      </c>
      <c r="G18" s="4">
        <f>Månad[[#This Row],[Nederbörd för perioden]]/$K$6*100</f>
        <v>129.11764705882351</v>
      </c>
    </row>
    <row r="19" spans="1:7" x14ac:dyDescent="0.3">
      <c r="A19">
        <v>1962</v>
      </c>
      <c r="B19" t="s">
        <v>8</v>
      </c>
      <c r="C19" t="str">
        <f t="shared" si="0"/>
        <v>jun.62</v>
      </c>
      <c r="D19" s="4">
        <v>11.2</v>
      </c>
      <c r="E19" s="4">
        <f>Månad[[#This Row],[Medeltemperatur]]-$J$7</f>
        <v>-2</v>
      </c>
      <c r="F19" s="4">
        <v>35.5</v>
      </c>
      <c r="G19" s="4">
        <f>Månad[[#This Row],[Nederbörd för perioden]]/$K$7*100</f>
        <v>68.269230769230774</v>
      </c>
    </row>
    <row r="20" spans="1:7" x14ac:dyDescent="0.3">
      <c r="A20">
        <v>1962</v>
      </c>
      <c r="B20" t="s">
        <v>9</v>
      </c>
      <c r="C20" t="str">
        <f t="shared" si="0"/>
        <v>jul.62</v>
      </c>
      <c r="D20" s="4">
        <v>14</v>
      </c>
      <c r="E20" s="4">
        <f>Månad[[#This Row],[Medeltemperatur]]-$J$8</f>
        <v>-3</v>
      </c>
      <c r="F20" s="4">
        <v>35.1</v>
      </c>
      <c r="G20" s="4">
        <f>Månad[[#This Row],[Nederbörd för perioden]]/$K$8*100</f>
        <v>74.680851063829792</v>
      </c>
    </row>
    <row r="21" spans="1:7" x14ac:dyDescent="0.3">
      <c r="A21">
        <v>1962</v>
      </c>
      <c r="B21" t="s">
        <v>10</v>
      </c>
      <c r="C21" t="str">
        <f t="shared" si="0"/>
        <v>aug.62</v>
      </c>
      <c r="D21" s="4">
        <v>13.4</v>
      </c>
      <c r="E21" s="4">
        <f>Månad[[#This Row],[Medeltemperatur]]-$J$9</f>
        <v>-3.0999999999999996</v>
      </c>
      <c r="F21" s="4">
        <v>76.099999999999994</v>
      </c>
      <c r="G21" s="4">
        <f>Månad[[#This Row],[Nederbörd för perioden]]/$K$9*100</f>
        <v>122.74193548387096</v>
      </c>
    </row>
    <row r="22" spans="1:7" x14ac:dyDescent="0.3">
      <c r="A22">
        <v>1962</v>
      </c>
      <c r="B22" t="s">
        <v>11</v>
      </c>
      <c r="C22" t="str">
        <f t="shared" si="0"/>
        <v>sep.62</v>
      </c>
      <c r="D22" s="4">
        <v>10.3</v>
      </c>
      <c r="E22" s="4">
        <f>Månad[[#This Row],[Medeltemperatur]]-$J$10</f>
        <v>-2.0999999999999996</v>
      </c>
      <c r="F22" s="4">
        <v>68.599999999999994</v>
      </c>
      <c r="G22" s="4">
        <f>Månad[[#This Row],[Nederbörd för perioden]]/$K$10*100</f>
        <v>116.27118644067795</v>
      </c>
    </row>
    <row r="23" spans="1:7" x14ac:dyDescent="0.3">
      <c r="A23">
        <v>1962</v>
      </c>
      <c r="B23" t="s">
        <v>12</v>
      </c>
      <c r="C23" t="str">
        <f t="shared" si="0"/>
        <v>okt.62</v>
      </c>
      <c r="D23" s="4">
        <v>7.8</v>
      </c>
      <c r="E23" s="4">
        <f>Månad[[#This Row],[Medeltemperatur]]-$J$11</f>
        <v>0.39999999999999947</v>
      </c>
      <c r="F23" s="4">
        <v>36.1</v>
      </c>
      <c r="G23" s="4">
        <f>Månad[[#This Row],[Nederbörd för perioden]]/$K$11*100</f>
        <v>50.845070422535208</v>
      </c>
    </row>
    <row r="24" spans="1:7" x14ac:dyDescent="0.3">
      <c r="A24">
        <v>1962</v>
      </c>
      <c r="B24" t="s">
        <v>13</v>
      </c>
      <c r="C24" t="str">
        <f t="shared" si="0"/>
        <v>nov.62</v>
      </c>
      <c r="D24" s="4">
        <v>2.8</v>
      </c>
      <c r="E24" s="4">
        <f>Månad[[#This Row],[Medeltemperatur]]-$J$12</f>
        <v>-0.90000000000000036</v>
      </c>
      <c r="F24" s="4">
        <v>39.1</v>
      </c>
      <c r="G24" s="4">
        <f>Månad[[#This Row],[Nederbörd för perioden]]/$K$12*100</f>
        <v>61.09375</v>
      </c>
    </row>
    <row r="25" spans="1:7" x14ac:dyDescent="0.3">
      <c r="A25">
        <v>1962</v>
      </c>
      <c r="B25" t="s">
        <v>14</v>
      </c>
      <c r="C25" t="str">
        <f t="shared" si="0"/>
        <v>dec.62</v>
      </c>
      <c r="D25" s="4">
        <v>-1.9</v>
      </c>
      <c r="E25" s="4">
        <f>Månad[[#This Row],[Medeltemperatur]]-$J$13</f>
        <v>-2.9</v>
      </c>
      <c r="F25" s="4">
        <v>12.8</v>
      </c>
      <c r="G25" s="4">
        <f>Månad[[#This Row],[Nederbörd för perioden]]/$K$13*100</f>
        <v>22.068965517241381</v>
      </c>
    </row>
    <row r="26" spans="1:7" x14ac:dyDescent="0.3">
      <c r="A26" s="12">
        <v>1963</v>
      </c>
      <c r="B26" s="12" t="s">
        <v>2</v>
      </c>
      <c r="C26" s="12" t="str">
        <f t="shared" si="0"/>
        <v>jan.63</v>
      </c>
      <c r="D26" s="13">
        <v>-6</v>
      </c>
      <c r="E26" s="13">
        <f>Månad[[#This Row],[Medeltemperatur]]-$J$2</f>
        <v>-5.0999999999999996</v>
      </c>
      <c r="F26" s="13">
        <v>23.6</v>
      </c>
      <c r="G26" s="13">
        <f>Månad[[#This Row],[Nederbörd för perioden]]/$K$2*100</f>
        <v>49.166666666666671</v>
      </c>
    </row>
    <row r="27" spans="1:7" x14ac:dyDescent="0.3">
      <c r="A27">
        <v>1963</v>
      </c>
      <c r="B27" t="s">
        <v>4</v>
      </c>
      <c r="C27" t="str">
        <f t="shared" si="0"/>
        <v>feb.63</v>
      </c>
      <c r="D27" s="4">
        <v>-8.6</v>
      </c>
      <c r="E27" s="4">
        <f>Månad[[#This Row],[Medeltemperatur]]-$J$3</f>
        <v>-6.6999999999999993</v>
      </c>
      <c r="F27" s="4">
        <v>10.9</v>
      </c>
      <c r="G27" s="4">
        <f>Månad[[#This Row],[Nederbörd för perioden]]/$K$3*100</f>
        <v>33.030303030303031</v>
      </c>
    </row>
    <row r="28" spans="1:7" x14ac:dyDescent="0.3">
      <c r="A28">
        <v>1963</v>
      </c>
      <c r="B28" t="s">
        <v>5</v>
      </c>
      <c r="C28" t="str">
        <f t="shared" si="0"/>
        <v>mar.63</v>
      </c>
      <c r="D28" s="4">
        <v>-6.2</v>
      </c>
      <c r="E28" s="4">
        <f>Månad[[#This Row],[Medeltemperatur]]-$J$4</f>
        <v>-6.2</v>
      </c>
      <c r="F28" s="4">
        <v>17.2</v>
      </c>
      <c r="G28" s="4">
        <f>Månad[[#This Row],[Nederbörd för perioden]]/$K$4*100</f>
        <v>57.333333333333336</v>
      </c>
    </row>
    <row r="29" spans="1:7" x14ac:dyDescent="0.3">
      <c r="A29">
        <v>1963</v>
      </c>
      <c r="B29" t="s">
        <v>6</v>
      </c>
      <c r="C29" t="str">
        <f t="shared" si="0"/>
        <v>apr.63</v>
      </c>
      <c r="D29" s="4">
        <v>1.2</v>
      </c>
      <c r="E29" s="4">
        <f>Månad[[#This Row],[Medeltemperatur]]-$J$5</f>
        <v>-2.5999999999999996</v>
      </c>
      <c r="F29" s="4">
        <v>36.200000000000003</v>
      </c>
      <c r="G29" s="4">
        <f>Månad[[#This Row],[Nederbörd för perioden]]/$K$5*100</f>
        <v>129.28571428571431</v>
      </c>
    </row>
    <row r="30" spans="1:7" x14ac:dyDescent="0.3">
      <c r="A30">
        <v>1963</v>
      </c>
      <c r="B30" t="s">
        <v>7</v>
      </c>
      <c r="C30" t="str">
        <f t="shared" si="0"/>
        <v>maj.63</v>
      </c>
      <c r="D30" s="4">
        <v>9.1</v>
      </c>
      <c r="E30" s="4">
        <f>Månad[[#This Row],[Medeltemperatur]]-$J$6</f>
        <v>0.5</v>
      </c>
      <c r="F30" s="4">
        <v>15.5</v>
      </c>
      <c r="G30" s="4">
        <f>Månad[[#This Row],[Nederbörd för perioden]]/$K$6*100</f>
        <v>45.588235294117645</v>
      </c>
    </row>
    <row r="31" spans="1:7" x14ac:dyDescent="0.3">
      <c r="A31">
        <v>1963</v>
      </c>
      <c r="B31" t="s">
        <v>8</v>
      </c>
      <c r="C31" t="str">
        <f t="shared" si="0"/>
        <v>jun.63</v>
      </c>
      <c r="D31" s="4">
        <v>12.9</v>
      </c>
      <c r="E31" s="4">
        <f>Månad[[#This Row],[Medeltemperatur]]-$J$7</f>
        <v>-0.29999999999999893</v>
      </c>
      <c r="F31" s="4">
        <v>25</v>
      </c>
      <c r="G31" s="4">
        <f>Månad[[#This Row],[Nederbörd för perioden]]/$K$7*100</f>
        <v>48.07692307692308</v>
      </c>
    </row>
    <row r="32" spans="1:7" x14ac:dyDescent="0.3">
      <c r="A32">
        <v>1963</v>
      </c>
      <c r="B32" t="s">
        <v>9</v>
      </c>
      <c r="C32" t="str">
        <f t="shared" si="0"/>
        <v>jul.63</v>
      </c>
      <c r="D32" s="4">
        <v>15.8</v>
      </c>
      <c r="E32" s="4">
        <f>Månad[[#This Row],[Medeltemperatur]]-$J$8</f>
        <v>-1.1999999999999993</v>
      </c>
      <c r="F32" s="4">
        <v>28.4</v>
      </c>
      <c r="G32" s="4">
        <f>Månad[[#This Row],[Nederbörd för perioden]]/$K$8*100</f>
        <v>60.425531914893618</v>
      </c>
    </row>
    <row r="33" spans="1:7" x14ac:dyDescent="0.3">
      <c r="A33">
        <v>1963</v>
      </c>
      <c r="B33" t="s">
        <v>10</v>
      </c>
      <c r="C33" t="str">
        <f t="shared" si="0"/>
        <v>aug.63</v>
      </c>
      <c r="D33" s="4">
        <v>16.399999999999999</v>
      </c>
      <c r="E33" s="4">
        <f>Månad[[#This Row],[Medeltemperatur]]-$J$9</f>
        <v>-0.10000000000000142</v>
      </c>
      <c r="F33" s="4">
        <v>76</v>
      </c>
      <c r="G33" s="4">
        <f>Månad[[#This Row],[Nederbörd för perioden]]/$K$9*100</f>
        <v>122.58064516129032</v>
      </c>
    </row>
    <row r="34" spans="1:7" x14ac:dyDescent="0.3">
      <c r="A34">
        <v>1963</v>
      </c>
      <c r="B34" t="s">
        <v>11</v>
      </c>
      <c r="C34" t="str">
        <f t="shared" si="0"/>
        <v>sep.63</v>
      </c>
      <c r="D34" s="4">
        <v>12.9</v>
      </c>
      <c r="E34" s="4">
        <f>Månad[[#This Row],[Medeltemperatur]]-$J$10</f>
        <v>0.5</v>
      </c>
      <c r="F34" s="4">
        <v>95</v>
      </c>
      <c r="G34" s="4">
        <f>Månad[[#This Row],[Nederbörd för perioden]]/$K$10*100</f>
        <v>161.01694915254237</v>
      </c>
    </row>
    <row r="35" spans="1:7" x14ac:dyDescent="0.3">
      <c r="A35">
        <v>1963</v>
      </c>
      <c r="B35" t="s">
        <v>12</v>
      </c>
      <c r="C35" t="str">
        <f t="shared" si="0"/>
        <v>okt.63</v>
      </c>
      <c r="D35" s="4">
        <v>6.8</v>
      </c>
      <c r="E35" s="4">
        <f>Månad[[#This Row],[Medeltemperatur]]-$J$11</f>
        <v>-0.60000000000000053</v>
      </c>
      <c r="F35" s="4">
        <v>61.6</v>
      </c>
      <c r="G35" s="4">
        <f>Månad[[#This Row],[Nederbörd för perioden]]/$K$11*100</f>
        <v>86.760563380281695</v>
      </c>
    </row>
    <row r="36" spans="1:7" x14ac:dyDescent="0.3">
      <c r="A36">
        <v>1963</v>
      </c>
      <c r="B36" t="s">
        <v>13</v>
      </c>
      <c r="C36" t="str">
        <f t="shared" si="0"/>
        <v>nov.63</v>
      </c>
      <c r="D36" s="4">
        <v>2.8</v>
      </c>
      <c r="E36" s="4">
        <f>Månad[[#This Row],[Medeltemperatur]]-$J$12</f>
        <v>-0.90000000000000036</v>
      </c>
      <c r="F36" s="4">
        <v>40.200000000000003</v>
      </c>
      <c r="G36" s="4">
        <f>Månad[[#This Row],[Nederbörd för perioden]]/$K$12*100</f>
        <v>62.812500000000007</v>
      </c>
    </row>
    <row r="37" spans="1:7" x14ac:dyDescent="0.3">
      <c r="A37">
        <v>1963</v>
      </c>
      <c r="B37" t="s">
        <v>14</v>
      </c>
      <c r="C37" t="str">
        <f t="shared" si="0"/>
        <v>dec.63</v>
      </c>
      <c r="D37" s="4">
        <v>-0.5</v>
      </c>
      <c r="E37" s="4">
        <f>Månad[[#This Row],[Medeltemperatur]]-$J$13</f>
        <v>-1.5</v>
      </c>
      <c r="F37" s="4">
        <v>24.5</v>
      </c>
      <c r="G37" s="4">
        <f>Månad[[#This Row],[Nederbörd för perioden]]/$K$13*100</f>
        <v>42.241379310344826</v>
      </c>
    </row>
    <row r="38" spans="1:7" x14ac:dyDescent="0.3">
      <c r="A38" s="12">
        <v>1964</v>
      </c>
      <c r="B38" s="12" t="s">
        <v>2</v>
      </c>
      <c r="C38" s="12" t="str">
        <f t="shared" si="0"/>
        <v>jan.64</v>
      </c>
      <c r="D38" s="13">
        <v>-0.8</v>
      </c>
      <c r="E38" s="13">
        <f>Månad[[#This Row],[Medeltemperatur]]-$J$2</f>
        <v>9.9999999999999978E-2</v>
      </c>
      <c r="F38" s="13">
        <v>11.9</v>
      </c>
      <c r="G38" s="13">
        <f>Månad[[#This Row],[Nederbörd för perioden]]/$K$2*100</f>
        <v>24.791666666666668</v>
      </c>
    </row>
    <row r="39" spans="1:7" x14ac:dyDescent="0.3">
      <c r="A39">
        <v>1964</v>
      </c>
      <c r="B39" t="s">
        <v>4</v>
      </c>
      <c r="C39" t="str">
        <f t="shared" si="0"/>
        <v>feb.64</v>
      </c>
      <c r="D39" s="4">
        <v>-5</v>
      </c>
      <c r="E39" s="4">
        <f>Månad[[#This Row],[Medeltemperatur]]-$J$3</f>
        <v>-3.1</v>
      </c>
      <c r="F39" s="4">
        <v>33.4</v>
      </c>
      <c r="G39" s="4">
        <f>Månad[[#This Row],[Nederbörd för perioden]]/$K$3*100</f>
        <v>101.2121212121212</v>
      </c>
    </row>
    <row r="40" spans="1:7" x14ac:dyDescent="0.3">
      <c r="A40">
        <v>1964</v>
      </c>
      <c r="B40" t="s">
        <v>5</v>
      </c>
      <c r="C40" t="str">
        <f t="shared" si="0"/>
        <v>mar.64</v>
      </c>
      <c r="D40" s="4">
        <v>-3.5</v>
      </c>
      <c r="E40" s="4">
        <f>Månad[[#This Row],[Medeltemperatur]]-$J$4</f>
        <v>-3.5</v>
      </c>
      <c r="F40" s="4">
        <v>0.5</v>
      </c>
      <c r="G40" s="4">
        <f>Månad[[#This Row],[Nederbörd för perioden]]/$K$4*100</f>
        <v>1.6666666666666667</v>
      </c>
    </row>
    <row r="41" spans="1:7" x14ac:dyDescent="0.3">
      <c r="A41">
        <v>1964</v>
      </c>
      <c r="B41" t="s">
        <v>6</v>
      </c>
      <c r="C41" t="str">
        <f t="shared" si="0"/>
        <v>apr.64</v>
      </c>
      <c r="D41" s="4">
        <v>2.4</v>
      </c>
      <c r="E41" s="4">
        <f>Månad[[#This Row],[Medeltemperatur]]-$J$5</f>
        <v>-1.4</v>
      </c>
      <c r="F41" s="4">
        <v>15.3</v>
      </c>
      <c r="G41" s="4">
        <f>Månad[[#This Row],[Nederbörd för perioden]]/$K$5*100</f>
        <v>54.642857142857146</v>
      </c>
    </row>
    <row r="42" spans="1:7" x14ac:dyDescent="0.3">
      <c r="A42">
        <v>1964</v>
      </c>
      <c r="B42" t="s">
        <v>7</v>
      </c>
      <c r="C42" t="str">
        <f t="shared" si="0"/>
        <v>maj.64</v>
      </c>
      <c r="D42" s="4">
        <v>8.1999999999999993</v>
      </c>
      <c r="E42" s="4">
        <f>Månad[[#This Row],[Medeltemperatur]]-$J$6</f>
        <v>-0.40000000000000036</v>
      </c>
      <c r="F42" s="4">
        <v>9.3000000000000007</v>
      </c>
      <c r="G42" s="4">
        <f>Månad[[#This Row],[Nederbörd för perioden]]/$K$6*100</f>
        <v>27.352941176470591</v>
      </c>
    </row>
    <row r="43" spans="1:7" x14ac:dyDescent="0.3">
      <c r="A43">
        <v>1964</v>
      </c>
      <c r="B43" t="s">
        <v>8</v>
      </c>
      <c r="C43" t="str">
        <f t="shared" si="0"/>
        <v>jun.64</v>
      </c>
      <c r="D43" s="4">
        <v>12.5</v>
      </c>
      <c r="E43" s="4">
        <f>Månad[[#This Row],[Medeltemperatur]]-$J$7</f>
        <v>-0.69999999999999929</v>
      </c>
      <c r="F43" s="4">
        <v>31.4</v>
      </c>
      <c r="G43" s="4">
        <f>Månad[[#This Row],[Nederbörd för perioden]]/$K$7*100</f>
        <v>60.38461538461538</v>
      </c>
    </row>
    <row r="44" spans="1:7" x14ac:dyDescent="0.3">
      <c r="A44">
        <v>1964</v>
      </c>
      <c r="B44" t="s">
        <v>9</v>
      </c>
      <c r="C44" t="str">
        <f t="shared" si="0"/>
        <v>jul.64</v>
      </c>
      <c r="D44" s="4">
        <v>15.4</v>
      </c>
      <c r="E44" s="4">
        <f>Månad[[#This Row],[Medeltemperatur]]-$J$8</f>
        <v>-1.5999999999999996</v>
      </c>
      <c r="F44" s="4">
        <v>35</v>
      </c>
      <c r="G44" s="4">
        <f>Månad[[#This Row],[Nederbörd för perioden]]/$K$8*100</f>
        <v>74.468085106382972</v>
      </c>
    </row>
    <row r="45" spans="1:7" x14ac:dyDescent="0.3">
      <c r="A45">
        <v>1964</v>
      </c>
      <c r="B45" t="s">
        <v>10</v>
      </c>
      <c r="C45" t="str">
        <f t="shared" si="0"/>
        <v>aug.64</v>
      </c>
      <c r="D45" s="4">
        <v>14</v>
      </c>
      <c r="E45" s="4">
        <f>Månad[[#This Row],[Medeltemperatur]]-$J$9</f>
        <v>-2.5</v>
      </c>
      <c r="F45" s="4">
        <v>34</v>
      </c>
      <c r="G45" s="4">
        <f>Månad[[#This Row],[Nederbörd för perioden]]/$K$9*100</f>
        <v>54.838709677419352</v>
      </c>
    </row>
    <row r="46" spans="1:7" x14ac:dyDescent="0.3">
      <c r="A46">
        <v>1964</v>
      </c>
      <c r="B46" t="s">
        <v>11</v>
      </c>
      <c r="C46" t="str">
        <f t="shared" si="0"/>
        <v>sep.64</v>
      </c>
      <c r="D46" s="4">
        <v>10.4</v>
      </c>
      <c r="E46" s="4">
        <f>Månad[[#This Row],[Medeltemperatur]]-$J$10</f>
        <v>-2</v>
      </c>
      <c r="F46" s="4">
        <v>44</v>
      </c>
      <c r="G46" s="4">
        <f>Månad[[#This Row],[Nederbörd för perioden]]/$K$10*100</f>
        <v>74.576271186440678</v>
      </c>
    </row>
    <row r="47" spans="1:7" x14ac:dyDescent="0.3">
      <c r="A47">
        <v>1964</v>
      </c>
      <c r="B47" t="s">
        <v>12</v>
      </c>
      <c r="C47" t="str">
        <f t="shared" si="0"/>
        <v>okt.64</v>
      </c>
      <c r="D47" s="4">
        <v>7.6</v>
      </c>
      <c r="E47" s="4">
        <f>Månad[[#This Row],[Medeltemperatur]]-$J$11</f>
        <v>0.19999999999999929</v>
      </c>
      <c r="F47" s="4">
        <v>46.8</v>
      </c>
      <c r="G47" s="4">
        <f>Månad[[#This Row],[Nederbörd för perioden]]/$K$11*100</f>
        <v>65.91549295774648</v>
      </c>
    </row>
    <row r="48" spans="1:7" x14ac:dyDescent="0.3">
      <c r="A48">
        <v>1964</v>
      </c>
      <c r="B48" t="s">
        <v>13</v>
      </c>
      <c r="C48" t="str">
        <f t="shared" si="0"/>
        <v>nov.64</v>
      </c>
      <c r="D48" s="4">
        <v>2.7</v>
      </c>
      <c r="E48" s="4">
        <f>Månad[[#This Row],[Medeltemperatur]]-$J$12</f>
        <v>-1</v>
      </c>
      <c r="F48" s="4">
        <v>41.4</v>
      </c>
      <c r="G48" s="4">
        <f>Månad[[#This Row],[Nederbörd för perioden]]/$K$12*100</f>
        <v>64.6875</v>
      </c>
    </row>
    <row r="49" spans="1:7" x14ac:dyDescent="0.3">
      <c r="A49">
        <v>1964</v>
      </c>
      <c r="B49" t="s">
        <v>14</v>
      </c>
      <c r="C49" t="str">
        <f t="shared" si="0"/>
        <v>dec.64</v>
      </c>
      <c r="D49" s="4">
        <v>0.3</v>
      </c>
      <c r="E49" s="4">
        <f>Månad[[#This Row],[Medeltemperatur]]-$J$13</f>
        <v>-0.7</v>
      </c>
      <c r="F49" s="4">
        <v>44.8</v>
      </c>
      <c r="G49" s="4">
        <f>Månad[[#This Row],[Nederbörd för perioden]]/$K$13*100</f>
        <v>77.241379310344826</v>
      </c>
    </row>
    <row r="50" spans="1:7" x14ac:dyDescent="0.3">
      <c r="A50" s="12">
        <v>1965</v>
      </c>
      <c r="B50" s="12" t="s">
        <v>2</v>
      </c>
      <c r="C50" s="12" t="str">
        <f t="shared" si="0"/>
        <v>jan.65</v>
      </c>
      <c r="D50" s="13">
        <v>-1.2</v>
      </c>
      <c r="E50" s="13">
        <f>Månad[[#This Row],[Medeltemperatur]]-$J$2</f>
        <v>-0.29999999999999993</v>
      </c>
      <c r="F50" s="13">
        <v>35.5</v>
      </c>
      <c r="G50" s="13">
        <f>Månad[[#This Row],[Nederbörd för perioden]]/$K$2*100</f>
        <v>73.958333333333343</v>
      </c>
    </row>
    <row r="51" spans="1:7" x14ac:dyDescent="0.3">
      <c r="A51">
        <v>1965</v>
      </c>
      <c r="B51" t="s">
        <v>4</v>
      </c>
      <c r="C51" t="str">
        <f t="shared" si="0"/>
        <v>feb.65</v>
      </c>
      <c r="D51" s="4">
        <v>-3.8</v>
      </c>
      <c r="E51" s="4">
        <f>Månad[[#This Row],[Medeltemperatur]]-$J$3</f>
        <v>-1.9</v>
      </c>
      <c r="F51" s="4">
        <v>14.3</v>
      </c>
      <c r="G51" s="4">
        <f>Månad[[#This Row],[Nederbörd för perioden]]/$K$3*100</f>
        <v>43.333333333333336</v>
      </c>
    </row>
    <row r="52" spans="1:7" x14ac:dyDescent="0.3">
      <c r="A52">
        <v>1965</v>
      </c>
      <c r="B52" t="s">
        <v>5</v>
      </c>
      <c r="C52" t="str">
        <f t="shared" si="0"/>
        <v>mar.65</v>
      </c>
      <c r="D52" s="4">
        <v>-2.5</v>
      </c>
      <c r="E52" s="4">
        <f>Månad[[#This Row],[Medeltemperatur]]-$J$4</f>
        <v>-2.5</v>
      </c>
      <c r="F52" s="4">
        <v>10.199999999999999</v>
      </c>
      <c r="G52" s="4">
        <f>Månad[[#This Row],[Nederbörd för perioden]]/$K$4*100</f>
        <v>34</v>
      </c>
    </row>
    <row r="53" spans="1:7" x14ac:dyDescent="0.3">
      <c r="A53">
        <v>1965</v>
      </c>
      <c r="B53" t="s">
        <v>6</v>
      </c>
      <c r="C53" t="str">
        <f t="shared" si="0"/>
        <v>apr.65</v>
      </c>
      <c r="D53" s="4">
        <v>3.2</v>
      </c>
      <c r="E53" s="4">
        <f>Månad[[#This Row],[Medeltemperatur]]-$J$5</f>
        <v>-0.59999999999999964</v>
      </c>
      <c r="F53" s="4">
        <v>18.7</v>
      </c>
      <c r="G53" s="4">
        <f>Månad[[#This Row],[Nederbörd för perioden]]/$K$5*100</f>
        <v>66.785714285714278</v>
      </c>
    </row>
    <row r="54" spans="1:7" x14ac:dyDescent="0.3">
      <c r="A54">
        <v>1965</v>
      </c>
      <c r="B54" t="s">
        <v>7</v>
      </c>
      <c r="C54" t="str">
        <f t="shared" si="0"/>
        <v>maj.65</v>
      </c>
      <c r="D54" s="4">
        <v>6</v>
      </c>
      <c r="E54" s="4">
        <f>Månad[[#This Row],[Medeltemperatur]]-$J$6</f>
        <v>-2.5999999999999996</v>
      </c>
      <c r="F54" s="4">
        <v>8.1999999999999993</v>
      </c>
      <c r="G54" s="4">
        <f>Månad[[#This Row],[Nederbörd för perioden]]/$K$6*100</f>
        <v>24.117647058823525</v>
      </c>
    </row>
    <row r="55" spans="1:7" x14ac:dyDescent="0.3">
      <c r="A55">
        <v>1965</v>
      </c>
      <c r="B55" t="s">
        <v>8</v>
      </c>
      <c r="C55" t="str">
        <f t="shared" si="0"/>
        <v>jun.65</v>
      </c>
      <c r="D55" s="4">
        <v>12.6</v>
      </c>
      <c r="E55" s="4">
        <f>Månad[[#This Row],[Medeltemperatur]]-$J$7</f>
        <v>-0.59999999999999964</v>
      </c>
      <c r="F55" s="4">
        <v>9.1</v>
      </c>
      <c r="G55" s="4">
        <f>Månad[[#This Row],[Nederbörd för perioden]]/$K$7*100</f>
        <v>17.5</v>
      </c>
    </row>
    <row r="56" spans="1:7" x14ac:dyDescent="0.3">
      <c r="A56">
        <v>1965</v>
      </c>
      <c r="B56" t="s">
        <v>9</v>
      </c>
      <c r="C56" t="str">
        <f t="shared" si="0"/>
        <v>jul.65</v>
      </c>
      <c r="D56" s="4">
        <v>14.1</v>
      </c>
      <c r="E56" s="4">
        <f>Månad[[#This Row],[Medeltemperatur]]-$J$8</f>
        <v>-2.9000000000000004</v>
      </c>
      <c r="F56" s="4">
        <v>93.6</v>
      </c>
      <c r="G56" s="4">
        <f>Månad[[#This Row],[Nederbörd för perioden]]/$K$8*100</f>
        <v>199.14893617021278</v>
      </c>
    </row>
    <row r="57" spans="1:7" x14ac:dyDescent="0.3">
      <c r="A57">
        <v>1965</v>
      </c>
      <c r="B57" t="s">
        <v>10</v>
      </c>
      <c r="C57" t="str">
        <f t="shared" si="0"/>
        <v>aug.65</v>
      </c>
      <c r="D57" s="4">
        <v>13.7</v>
      </c>
      <c r="E57" s="4">
        <f>Månad[[#This Row],[Medeltemperatur]]-$J$9</f>
        <v>-2.8000000000000007</v>
      </c>
      <c r="F57" s="4">
        <v>53.7</v>
      </c>
      <c r="G57" s="4">
        <f>Månad[[#This Row],[Nederbörd för perioden]]/$K$9*100</f>
        <v>86.612903225806463</v>
      </c>
    </row>
    <row r="58" spans="1:7" x14ac:dyDescent="0.3">
      <c r="A58">
        <v>1965</v>
      </c>
      <c r="B58" t="s">
        <v>11</v>
      </c>
      <c r="C58" t="str">
        <f t="shared" si="0"/>
        <v>sep.65</v>
      </c>
      <c r="D58" s="4">
        <v>12.9</v>
      </c>
      <c r="E58" s="4">
        <f>Månad[[#This Row],[Medeltemperatur]]-$J$10</f>
        <v>0.5</v>
      </c>
      <c r="F58" s="4">
        <v>98.2</v>
      </c>
      <c r="G58" s="4">
        <f>Månad[[#This Row],[Nederbörd för perioden]]/$K$10*100</f>
        <v>166.4406779661017</v>
      </c>
    </row>
    <row r="59" spans="1:7" x14ac:dyDescent="0.3">
      <c r="A59">
        <v>1965</v>
      </c>
      <c r="B59" t="s">
        <v>12</v>
      </c>
      <c r="C59" t="str">
        <f t="shared" si="0"/>
        <v>okt.65</v>
      </c>
      <c r="D59" s="4">
        <v>7.7</v>
      </c>
      <c r="E59" s="4">
        <f>Månad[[#This Row],[Medeltemperatur]]-$J$11</f>
        <v>0.29999999999999982</v>
      </c>
      <c r="F59" s="4">
        <v>42</v>
      </c>
      <c r="G59" s="4">
        <f>Månad[[#This Row],[Nederbörd för perioden]]/$K$11*100</f>
        <v>59.154929577464785</v>
      </c>
    </row>
    <row r="60" spans="1:7" x14ac:dyDescent="0.3">
      <c r="A60">
        <v>1965</v>
      </c>
      <c r="B60" t="s">
        <v>13</v>
      </c>
      <c r="C60" t="str">
        <f t="shared" si="0"/>
        <v>nov.65</v>
      </c>
      <c r="D60" s="4">
        <v>-0.6</v>
      </c>
      <c r="E60" s="4">
        <f>Månad[[#This Row],[Medeltemperatur]]-$J$12</f>
        <v>-4.3</v>
      </c>
      <c r="F60" s="4">
        <v>43.6</v>
      </c>
      <c r="G60" s="4">
        <f>Månad[[#This Row],[Nederbörd för perioden]]/$K$12*100</f>
        <v>68.125</v>
      </c>
    </row>
    <row r="61" spans="1:7" x14ac:dyDescent="0.3">
      <c r="A61">
        <v>1965</v>
      </c>
      <c r="B61" t="s">
        <v>14</v>
      </c>
      <c r="C61" t="str">
        <f t="shared" si="0"/>
        <v>dec.65</v>
      </c>
      <c r="D61" s="4">
        <v>-2.2999999999999998</v>
      </c>
      <c r="E61" s="4">
        <f>Månad[[#This Row],[Medeltemperatur]]-$J$13</f>
        <v>-3.3</v>
      </c>
      <c r="F61" s="4">
        <v>56.3</v>
      </c>
      <c r="G61" s="4">
        <f>Månad[[#This Row],[Nederbörd för perioden]]/$K$13*100</f>
        <v>97.068965517241381</v>
      </c>
    </row>
    <row r="62" spans="1:7" x14ac:dyDescent="0.3">
      <c r="A62" s="12">
        <v>1966</v>
      </c>
      <c r="B62" s="12" t="s">
        <v>2</v>
      </c>
      <c r="C62" s="12" t="str">
        <f t="shared" si="0"/>
        <v>jan.66</v>
      </c>
      <c r="D62" s="13">
        <v>-8.1999999999999993</v>
      </c>
      <c r="E62" s="13">
        <f>Månad[[#This Row],[Medeltemperatur]]-$J$2</f>
        <v>-7.2999999999999989</v>
      </c>
      <c r="F62" s="13">
        <v>32.1</v>
      </c>
      <c r="G62" s="13">
        <f>Månad[[#This Row],[Nederbörd för perioden]]/$K$2*100</f>
        <v>66.875</v>
      </c>
    </row>
    <row r="63" spans="1:7" x14ac:dyDescent="0.3">
      <c r="A63">
        <v>1966</v>
      </c>
      <c r="B63" t="s">
        <v>4</v>
      </c>
      <c r="C63" t="str">
        <f t="shared" si="0"/>
        <v>feb.66</v>
      </c>
      <c r="D63" s="4">
        <v>-12.3</v>
      </c>
      <c r="E63" s="4">
        <f>Månad[[#This Row],[Medeltemperatur]]-$J$3</f>
        <v>-10.4</v>
      </c>
      <c r="F63" s="4">
        <v>22</v>
      </c>
      <c r="G63" s="4">
        <f>Månad[[#This Row],[Nederbörd för perioden]]/$K$3*100</f>
        <v>66.666666666666657</v>
      </c>
    </row>
    <row r="64" spans="1:7" x14ac:dyDescent="0.3">
      <c r="A64">
        <v>1966</v>
      </c>
      <c r="B64" t="s">
        <v>5</v>
      </c>
      <c r="C64" t="str">
        <f t="shared" si="0"/>
        <v>mar.66</v>
      </c>
      <c r="D64" s="4">
        <v>-2.6</v>
      </c>
      <c r="E64" s="4">
        <f>Månad[[#This Row],[Medeltemperatur]]-$J$4</f>
        <v>-2.6</v>
      </c>
      <c r="F64" s="4">
        <v>27</v>
      </c>
      <c r="G64" s="4">
        <f>Månad[[#This Row],[Nederbörd för perioden]]/$K$4*100</f>
        <v>90</v>
      </c>
    </row>
    <row r="65" spans="1:7" x14ac:dyDescent="0.3">
      <c r="A65">
        <v>1966</v>
      </c>
      <c r="B65" t="s">
        <v>6</v>
      </c>
      <c r="C65" t="str">
        <f t="shared" si="0"/>
        <v>apr.66</v>
      </c>
      <c r="D65" s="4">
        <v>-0.7</v>
      </c>
      <c r="E65" s="4">
        <f>Månad[[#This Row],[Medeltemperatur]]-$J$5</f>
        <v>-4.5</v>
      </c>
      <c r="F65" s="4">
        <v>35.5</v>
      </c>
      <c r="G65" s="4">
        <f>Månad[[#This Row],[Nederbörd för perioden]]/$K$5*100</f>
        <v>126.78571428571428</v>
      </c>
    </row>
    <row r="66" spans="1:7" x14ac:dyDescent="0.3">
      <c r="A66">
        <v>1966</v>
      </c>
      <c r="B66" t="s">
        <v>7</v>
      </c>
      <c r="C66" t="str">
        <f t="shared" ref="C66:C129" si="1">LEFT(B66,3)&amp;"."&amp;RIGHT(A66,2)</f>
        <v>maj.66</v>
      </c>
      <c r="D66" s="4">
        <v>6.9</v>
      </c>
      <c r="E66" s="4">
        <f>Månad[[#This Row],[Medeltemperatur]]-$J$6</f>
        <v>-1.6999999999999993</v>
      </c>
      <c r="F66" s="4">
        <v>19.5</v>
      </c>
      <c r="G66" s="4">
        <f>Månad[[#This Row],[Nederbörd för perioden]]/$K$6*100</f>
        <v>57.352941176470587</v>
      </c>
    </row>
    <row r="67" spans="1:7" x14ac:dyDescent="0.3">
      <c r="A67">
        <v>1966</v>
      </c>
      <c r="B67" t="s">
        <v>8</v>
      </c>
      <c r="C67" t="str">
        <f t="shared" si="1"/>
        <v>jun.66</v>
      </c>
      <c r="D67" s="4">
        <v>14.6</v>
      </c>
      <c r="E67" s="4">
        <f>Månad[[#This Row],[Medeltemperatur]]-$J$7</f>
        <v>1.4000000000000004</v>
      </c>
      <c r="F67" s="4">
        <v>16.600000000000001</v>
      </c>
      <c r="G67" s="4">
        <f>Månad[[#This Row],[Nederbörd för perioden]]/$K$7*100</f>
        <v>31.923076923076927</v>
      </c>
    </row>
    <row r="68" spans="1:7" x14ac:dyDescent="0.3">
      <c r="A68">
        <v>1966</v>
      </c>
      <c r="B68" t="s">
        <v>9</v>
      </c>
      <c r="C68" t="str">
        <f t="shared" si="1"/>
        <v>jul.66</v>
      </c>
      <c r="D68" s="4">
        <v>16.8</v>
      </c>
      <c r="E68" s="4">
        <f>Månad[[#This Row],[Medeltemperatur]]-$J$8</f>
        <v>-0.19999999999999929</v>
      </c>
      <c r="F68" s="4">
        <v>34.9</v>
      </c>
      <c r="G68" s="4">
        <f>Månad[[#This Row],[Nederbörd för perioden]]/$K$8*100</f>
        <v>74.255319148936167</v>
      </c>
    </row>
    <row r="69" spans="1:7" x14ac:dyDescent="0.3">
      <c r="A69">
        <v>1966</v>
      </c>
      <c r="B69" t="s">
        <v>10</v>
      </c>
      <c r="C69" t="str">
        <f t="shared" si="1"/>
        <v>aug.66</v>
      </c>
      <c r="D69" s="4">
        <v>14.2</v>
      </c>
      <c r="E69" s="4">
        <f>Månad[[#This Row],[Medeltemperatur]]-$J$9</f>
        <v>-2.3000000000000007</v>
      </c>
      <c r="F69" s="4">
        <v>66.3</v>
      </c>
      <c r="G69" s="4">
        <f>Månad[[#This Row],[Nederbörd för perioden]]/$K$9*100</f>
        <v>106.93548387096774</v>
      </c>
    </row>
    <row r="70" spans="1:7" x14ac:dyDescent="0.3">
      <c r="A70">
        <v>1966</v>
      </c>
      <c r="B70" t="s">
        <v>11</v>
      </c>
      <c r="C70" t="str">
        <f t="shared" si="1"/>
        <v>sep.66</v>
      </c>
      <c r="D70" s="4">
        <v>10.1</v>
      </c>
      <c r="E70" s="4">
        <f>Månad[[#This Row],[Medeltemperatur]]-$J$10</f>
        <v>-2.3000000000000007</v>
      </c>
      <c r="F70" s="4">
        <v>43</v>
      </c>
      <c r="G70" s="4">
        <f>Månad[[#This Row],[Nederbörd för perioden]]/$K$10*100</f>
        <v>72.881355932203391</v>
      </c>
    </row>
    <row r="71" spans="1:7" x14ac:dyDescent="0.3">
      <c r="A71">
        <v>1966</v>
      </c>
      <c r="B71" t="s">
        <v>12</v>
      </c>
      <c r="C71" t="str">
        <f t="shared" si="1"/>
        <v>okt.66</v>
      </c>
      <c r="D71" s="4">
        <v>5.8</v>
      </c>
      <c r="E71" s="4">
        <f>Månad[[#This Row],[Medeltemperatur]]-$J$11</f>
        <v>-1.6000000000000005</v>
      </c>
      <c r="F71" s="4">
        <v>37.799999999999997</v>
      </c>
      <c r="G71" s="4">
        <f>Månad[[#This Row],[Nederbörd för perioden]]/$K$11*100</f>
        <v>53.239436619718305</v>
      </c>
    </row>
    <row r="72" spans="1:7" x14ac:dyDescent="0.3">
      <c r="A72">
        <v>1966</v>
      </c>
      <c r="B72" t="s">
        <v>13</v>
      </c>
      <c r="C72" t="str">
        <f t="shared" si="1"/>
        <v>nov.66</v>
      </c>
      <c r="D72" s="4">
        <v>3.3</v>
      </c>
      <c r="E72" s="4">
        <f>Månad[[#This Row],[Medeltemperatur]]-$J$12</f>
        <v>-0.40000000000000036</v>
      </c>
      <c r="F72" s="4">
        <v>66.2</v>
      </c>
      <c r="G72" s="4">
        <f>Månad[[#This Row],[Nederbörd för perioden]]/$K$12*100</f>
        <v>103.4375</v>
      </c>
    </row>
    <row r="73" spans="1:7" x14ac:dyDescent="0.3">
      <c r="A73">
        <v>1966</v>
      </c>
      <c r="B73" t="s">
        <v>14</v>
      </c>
      <c r="C73" t="str">
        <f t="shared" si="1"/>
        <v>dec.66</v>
      </c>
      <c r="D73" s="4">
        <v>0</v>
      </c>
      <c r="E73" s="4">
        <f>Månad[[#This Row],[Medeltemperatur]]-$J$13</f>
        <v>-1</v>
      </c>
      <c r="F73" s="4">
        <v>84.1</v>
      </c>
      <c r="G73" s="4">
        <f>Månad[[#This Row],[Nederbörd för perioden]]/$K$13*100</f>
        <v>145</v>
      </c>
    </row>
    <row r="74" spans="1:7" x14ac:dyDescent="0.3">
      <c r="A74" s="12">
        <v>1967</v>
      </c>
      <c r="B74" s="12" t="s">
        <v>2</v>
      </c>
      <c r="C74" s="12" t="str">
        <f t="shared" si="1"/>
        <v>jan.67</v>
      </c>
      <c r="D74" s="13">
        <v>-5.4</v>
      </c>
      <c r="E74" s="13">
        <f>Månad[[#This Row],[Medeltemperatur]]-$J$2</f>
        <v>-4.5</v>
      </c>
      <c r="F74" s="13">
        <v>18.5</v>
      </c>
      <c r="G74" s="13">
        <f>Månad[[#This Row],[Nederbörd för perioden]]/$K$2*100</f>
        <v>38.541666666666671</v>
      </c>
    </row>
    <row r="75" spans="1:7" x14ac:dyDescent="0.3">
      <c r="A75">
        <v>1967</v>
      </c>
      <c r="B75" t="s">
        <v>4</v>
      </c>
      <c r="C75" t="str">
        <f t="shared" si="1"/>
        <v>feb.67</v>
      </c>
      <c r="D75" s="4">
        <v>-2</v>
      </c>
      <c r="E75" s="4">
        <f>Månad[[#This Row],[Medeltemperatur]]-$J$3</f>
        <v>-0.10000000000000009</v>
      </c>
      <c r="F75" s="4">
        <v>22.9</v>
      </c>
      <c r="G75" s="4">
        <f>Månad[[#This Row],[Nederbörd för perioden]]/$K$3*100</f>
        <v>69.393939393939391</v>
      </c>
    </row>
    <row r="76" spans="1:7" x14ac:dyDescent="0.3">
      <c r="A76">
        <v>1967</v>
      </c>
      <c r="B76" t="s">
        <v>5</v>
      </c>
      <c r="C76" t="str">
        <f t="shared" si="1"/>
        <v>mar.67</v>
      </c>
      <c r="D76" s="4">
        <v>1.4</v>
      </c>
      <c r="E76" s="4">
        <f>Månad[[#This Row],[Medeltemperatur]]-$J$4</f>
        <v>1.4</v>
      </c>
      <c r="F76" s="4">
        <v>16.7</v>
      </c>
      <c r="G76" s="4">
        <f>Månad[[#This Row],[Nederbörd för perioden]]/$K$4*100</f>
        <v>55.666666666666664</v>
      </c>
    </row>
    <row r="77" spans="1:7" x14ac:dyDescent="0.3">
      <c r="A77">
        <v>1967</v>
      </c>
      <c r="B77" t="s">
        <v>6</v>
      </c>
      <c r="C77" t="str">
        <f t="shared" si="1"/>
        <v>apr.67</v>
      </c>
      <c r="D77" s="4">
        <v>3</v>
      </c>
      <c r="E77" s="4">
        <f>Månad[[#This Row],[Medeltemperatur]]-$J$5</f>
        <v>-0.79999999999999982</v>
      </c>
      <c r="F77" s="4">
        <v>26.7</v>
      </c>
      <c r="G77" s="4">
        <f>Månad[[#This Row],[Nederbörd för perioden]]/$K$5*100</f>
        <v>95.357142857142847</v>
      </c>
    </row>
    <row r="78" spans="1:7" x14ac:dyDescent="0.3">
      <c r="A78">
        <v>1967</v>
      </c>
      <c r="B78" t="s">
        <v>7</v>
      </c>
      <c r="C78" t="str">
        <f t="shared" si="1"/>
        <v>maj.67</v>
      </c>
      <c r="D78" s="4">
        <v>7.1</v>
      </c>
      <c r="E78" s="4">
        <f>Månad[[#This Row],[Medeltemperatur]]-$J$6</f>
        <v>-1.5</v>
      </c>
      <c r="F78" s="4">
        <v>58.1</v>
      </c>
      <c r="G78" s="4">
        <f>Månad[[#This Row],[Nederbörd för perioden]]/$K$6*100</f>
        <v>170.88235294117649</v>
      </c>
    </row>
    <row r="79" spans="1:7" x14ac:dyDescent="0.3">
      <c r="A79">
        <v>1967</v>
      </c>
      <c r="B79" t="s">
        <v>8</v>
      </c>
      <c r="C79" t="str">
        <f t="shared" si="1"/>
        <v>jun.67</v>
      </c>
      <c r="D79" s="4">
        <v>11.9</v>
      </c>
      <c r="E79" s="4">
        <f>Månad[[#This Row],[Medeltemperatur]]-$J$7</f>
        <v>-1.2999999999999989</v>
      </c>
      <c r="F79" s="4">
        <v>33</v>
      </c>
      <c r="G79" s="4">
        <f>Månad[[#This Row],[Nederbörd för perioden]]/$K$7*100</f>
        <v>63.46153846153846</v>
      </c>
    </row>
    <row r="80" spans="1:7" x14ac:dyDescent="0.3">
      <c r="A80">
        <v>1967</v>
      </c>
      <c r="B80" t="s">
        <v>9</v>
      </c>
      <c r="C80" t="str">
        <f t="shared" si="1"/>
        <v>jul.67</v>
      </c>
      <c r="D80" s="4">
        <v>16</v>
      </c>
      <c r="E80" s="4">
        <f>Månad[[#This Row],[Medeltemperatur]]-$J$8</f>
        <v>-1</v>
      </c>
      <c r="F80" s="4">
        <v>19.600000000000001</v>
      </c>
      <c r="G80" s="4">
        <f>Månad[[#This Row],[Nederbörd för perioden]]/$K$8*100</f>
        <v>41.702127659574472</v>
      </c>
    </row>
    <row r="81" spans="1:7" x14ac:dyDescent="0.3">
      <c r="A81">
        <v>1967</v>
      </c>
      <c r="B81" t="s">
        <v>10</v>
      </c>
      <c r="C81" t="str">
        <f t="shared" si="1"/>
        <v>aug.67</v>
      </c>
      <c r="D81" s="4">
        <v>14.8</v>
      </c>
      <c r="E81" s="4">
        <f>Månad[[#This Row],[Medeltemperatur]]-$J$9</f>
        <v>-1.6999999999999993</v>
      </c>
      <c r="F81" s="4">
        <v>95.5</v>
      </c>
      <c r="G81" s="4">
        <f>Månad[[#This Row],[Nederbörd för perioden]]/$K$9*100</f>
        <v>154.03225806451613</v>
      </c>
    </row>
    <row r="82" spans="1:7" x14ac:dyDescent="0.3">
      <c r="A82">
        <v>1967</v>
      </c>
      <c r="B82" t="s">
        <v>11</v>
      </c>
      <c r="C82" t="str">
        <f t="shared" si="1"/>
        <v>sep.67</v>
      </c>
      <c r="D82" s="4">
        <v>12.5</v>
      </c>
      <c r="E82" s="4">
        <f>Månad[[#This Row],[Medeltemperatur]]-$J$10</f>
        <v>9.9999999999999645E-2</v>
      </c>
      <c r="F82" s="4">
        <v>68.099999999999994</v>
      </c>
      <c r="G82" s="4">
        <f>Månad[[#This Row],[Nederbörd för perioden]]/$K$10*100</f>
        <v>115.42372881355931</v>
      </c>
    </row>
    <row r="83" spans="1:7" x14ac:dyDescent="0.3">
      <c r="A83">
        <v>1967</v>
      </c>
      <c r="B83" t="s">
        <v>12</v>
      </c>
      <c r="C83" t="str">
        <f t="shared" si="1"/>
        <v>okt.67</v>
      </c>
      <c r="D83" s="4">
        <v>9.1</v>
      </c>
      <c r="E83" s="4">
        <f>Månad[[#This Row],[Medeltemperatur]]-$J$11</f>
        <v>1.6999999999999993</v>
      </c>
      <c r="F83" s="4">
        <v>66.5</v>
      </c>
      <c r="G83" s="4">
        <f>Månad[[#This Row],[Nederbörd för perioden]]/$K$11*100</f>
        <v>93.661971830985919</v>
      </c>
    </row>
    <row r="84" spans="1:7" x14ac:dyDescent="0.3">
      <c r="A84">
        <v>1967</v>
      </c>
      <c r="B84" t="s">
        <v>13</v>
      </c>
      <c r="C84" t="str">
        <f t="shared" si="1"/>
        <v>nov.67</v>
      </c>
      <c r="D84" s="4">
        <v>5.2</v>
      </c>
      <c r="E84" s="4">
        <f>Månad[[#This Row],[Medeltemperatur]]-$J$12</f>
        <v>1.5</v>
      </c>
      <c r="F84" s="4">
        <v>60.1</v>
      </c>
      <c r="G84" s="4">
        <f>Månad[[#This Row],[Nederbörd för perioden]]/$K$12*100</f>
        <v>93.90625</v>
      </c>
    </row>
    <row r="85" spans="1:7" x14ac:dyDescent="0.3">
      <c r="A85">
        <v>1967</v>
      </c>
      <c r="B85" t="s">
        <v>14</v>
      </c>
      <c r="C85" t="str">
        <f t="shared" si="1"/>
        <v>dec.67</v>
      </c>
      <c r="D85" s="4">
        <v>-3.7</v>
      </c>
      <c r="E85" s="4">
        <f>Månad[[#This Row],[Medeltemperatur]]-$J$13</f>
        <v>-4.7</v>
      </c>
      <c r="F85" s="4">
        <v>24.4</v>
      </c>
      <c r="G85" s="4">
        <f>Månad[[#This Row],[Nederbörd för perioden]]/$K$13*100</f>
        <v>42.068965517241374</v>
      </c>
    </row>
    <row r="86" spans="1:7" x14ac:dyDescent="0.3">
      <c r="A86" s="12">
        <v>1968</v>
      </c>
      <c r="B86" s="12" t="s">
        <v>2</v>
      </c>
      <c r="C86" s="12" t="str">
        <f t="shared" si="1"/>
        <v>jan.68</v>
      </c>
      <c r="D86" s="13">
        <v>-6.8</v>
      </c>
      <c r="E86" s="13">
        <f>Månad[[#This Row],[Medeltemperatur]]-$J$2</f>
        <v>-5.8999999999999995</v>
      </c>
      <c r="F86" s="13">
        <v>21.7</v>
      </c>
      <c r="G86" s="13">
        <f>Månad[[#This Row],[Nederbörd för perioden]]/$K$2*100</f>
        <v>45.208333333333336</v>
      </c>
    </row>
    <row r="87" spans="1:7" x14ac:dyDescent="0.3">
      <c r="A87">
        <v>1968</v>
      </c>
      <c r="B87" t="s">
        <v>4</v>
      </c>
      <c r="C87" t="str">
        <f t="shared" si="1"/>
        <v>feb.68</v>
      </c>
      <c r="D87" s="4">
        <v>-3.7</v>
      </c>
      <c r="E87" s="4">
        <f>Månad[[#This Row],[Medeltemperatur]]-$J$3</f>
        <v>-1.8000000000000003</v>
      </c>
      <c r="F87" s="4">
        <v>5.9</v>
      </c>
      <c r="G87" s="4">
        <f>Månad[[#This Row],[Nederbörd för perioden]]/$K$3*100</f>
        <v>17.878787878787879</v>
      </c>
    </row>
    <row r="88" spans="1:7" x14ac:dyDescent="0.3">
      <c r="A88">
        <v>1968</v>
      </c>
      <c r="B88" t="s">
        <v>5</v>
      </c>
      <c r="C88" t="str">
        <f t="shared" si="1"/>
        <v>mar.68</v>
      </c>
      <c r="D88" s="4">
        <v>-0.2</v>
      </c>
      <c r="E88" s="4">
        <f>Månad[[#This Row],[Medeltemperatur]]-$J$4</f>
        <v>-0.2</v>
      </c>
      <c r="F88" s="4">
        <v>22.5</v>
      </c>
      <c r="G88" s="4">
        <f>Månad[[#This Row],[Nederbörd för perioden]]/$K$4*100</f>
        <v>75</v>
      </c>
    </row>
    <row r="89" spans="1:7" x14ac:dyDescent="0.3">
      <c r="A89">
        <v>1968</v>
      </c>
      <c r="B89" t="s">
        <v>6</v>
      </c>
      <c r="C89" t="str">
        <f t="shared" si="1"/>
        <v>apr.68</v>
      </c>
      <c r="D89" s="4">
        <v>3.9</v>
      </c>
      <c r="E89" s="4">
        <f>Månad[[#This Row],[Medeltemperatur]]-$J$5</f>
        <v>0.10000000000000009</v>
      </c>
      <c r="F89" s="4">
        <v>40.1</v>
      </c>
      <c r="G89" s="4">
        <f>Månad[[#This Row],[Nederbörd för perioden]]/$K$5*100</f>
        <v>143.21428571428572</v>
      </c>
    </row>
    <row r="90" spans="1:7" x14ac:dyDescent="0.3">
      <c r="A90">
        <v>1968</v>
      </c>
      <c r="B90" t="s">
        <v>7</v>
      </c>
      <c r="C90" t="str">
        <f t="shared" si="1"/>
        <v>maj.68</v>
      </c>
      <c r="D90" s="4">
        <v>6.4</v>
      </c>
      <c r="E90" s="4">
        <f>Månad[[#This Row],[Medeltemperatur]]-$J$6</f>
        <v>-2.1999999999999993</v>
      </c>
      <c r="F90" s="4">
        <v>58.6</v>
      </c>
      <c r="G90" s="4">
        <f>Månad[[#This Row],[Nederbörd för perioden]]/$K$6*100</f>
        <v>172.35294117647061</v>
      </c>
    </row>
    <row r="91" spans="1:7" x14ac:dyDescent="0.3">
      <c r="A91">
        <v>1968</v>
      </c>
      <c r="B91" t="s">
        <v>8</v>
      </c>
      <c r="C91" t="str">
        <f t="shared" si="1"/>
        <v>jun.68</v>
      </c>
      <c r="D91" s="4">
        <v>14.4</v>
      </c>
      <c r="E91" s="4">
        <f>Månad[[#This Row],[Medeltemperatur]]-$J$7</f>
        <v>1.2000000000000011</v>
      </c>
      <c r="F91" s="4">
        <v>16.2</v>
      </c>
      <c r="G91" s="4">
        <f>Månad[[#This Row],[Nederbörd för perioden]]/$K$7*100</f>
        <v>31.153846153846153</v>
      </c>
    </row>
    <row r="92" spans="1:7" x14ac:dyDescent="0.3">
      <c r="A92">
        <v>1968</v>
      </c>
      <c r="B92" t="s">
        <v>9</v>
      </c>
      <c r="C92" t="str">
        <f t="shared" si="1"/>
        <v>jul.68</v>
      </c>
      <c r="D92" s="4">
        <v>14.9</v>
      </c>
      <c r="E92" s="4">
        <f>Månad[[#This Row],[Medeltemperatur]]-$J$8</f>
        <v>-2.0999999999999996</v>
      </c>
      <c r="F92" s="4">
        <v>32.799999999999997</v>
      </c>
      <c r="G92" s="4">
        <f>Månad[[#This Row],[Nederbörd för perioden]]/$K$8*100</f>
        <v>69.78723404255318</v>
      </c>
    </row>
    <row r="93" spans="1:7" x14ac:dyDescent="0.3">
      <c r="A93">
        <v>1968</v>
      </c>
      <c r="B93" t="s">
        <v>10</v>
      </c>
      <c r="C93" t="str">
        <f t="shared" si="1"/>
        <v>aug.68</v>
      </c>
      <c r="D93" s="4">
        <v>15.9</v>
      </c>
      <c r="E93" s="4">
        <f>Månad[[#This Row],[Medeltemperatur]]-$J$9</f>
        <v>-0.59999999999999964</v>
      </c>
      <c r="F93" s="4">
        <v>44.5</v>
      </c>
      <c r="G93" s="4">
        <f>Månad[[#This Row],[Nederbörd för perioden]]/$K$9*100</f>
        <v>71.774193548387103</v>
      </c>
    </row>
    <row r="94" spans="1:7" x14ac:dyDescent="0.3">
      <c r="A94">
        <v>1968</v>
      </c>
      <c r="B94" t="s">
        <v>11</v>
      </c>
      <c r="C94" t="str">
        <f t="shared" si="1"/>
        <v>sep.68</v>
      </c>
      <c r="D94" s="4">
        <v>12.2</v>
      </c>
      <c r="E94" s="4">
        <f>Månad[[#This Row],[Medeltemperatur]]-$J$10</f>
        <v>-0.20000000000000107</v>
      </c>
      <c r="F94" s="4">
        <v>37</v>
      </c>
      <c r="G94" s="4">
        <f>Månad[[#This Row],[Nederbörd för perioden]]/$K$10*100</f>
        <v>62.711864406779661</v>
      </c>
    </row>
    <row r="95" spans="1:7" x14ac:dyDescent="0.3">
      <c r="A95">
        <v>1968</v>
      </c>
      <c r="B95" t="s">
        <v>12</v>
      </c>
      <c r="C95" t="str">
        <f t="shared" si="1"/>
        <v>okt.68</v>
      </c>
      <c r="D95" s="4">
        <v>5.0999999999999996</v>
      </c>
      <c r="E95" s="4">
        <f>Månad[[#This Row],[Medeltemperatur]]-$J$11</f>
        <v>-2.3000000000000007</v>
      </c>
      <c r="F95" s="4">
        <v>87.8</v>
      </c>
      <c r="G95" s="4">
        <f>Månad[[#This Row],[Nederbörd för perioden]]/$K$11*100</f>
        <v>123.66197183098591</v>
      </c>
    </row>
    <row r="96" spans="1:7" x14ac:dyDescent="0.3">
      <c r="A96">
        <v>1968</v>
      </c>
      <c r="B96" t="s">
        <v>13</v>
      </c>
      <c r="C96" t="str">
        <f t="shared" si="1"/>
        <v>nov.68</v>
      </c>
      <c r="D96" s="4">
        <v>0.7</v>
      </c>
      <c r="E96" s="4">
        <f>Månad[[#This Row],[Medeltemperatur]]-$J$12</f>
        <v>-3</v>
      </c>
      <c r="F96" s="4">
        <v>37</v>
      </c>
      <c r="G96" s="4">
        <f>Månad[[#This Row],[Nederbörd för perioden]]/$K$12*100</f>
        <v>57.8125</v>
      </c>
    </row>
    <row r="97" spans="1:7" x14ac:dyDescent="0.3">
      <c r="A97">
        <v>1968</v>
      </c>
      <c r="B97" t="s">
        <v>14</v>
      </c>
      <c r="C97" t="str">
        <f t="shared" si="1"/>
        <v>dec.68</v>
      </c>
      <c r="D97" s="4">
        <v>-0.4</v>
      </c>
      <c r="E97" s="4">
        <f>Månad[[#This Row],[Medeltemperatur]]-$J$13</f>
        <v>-1.4</v>
      </c>
      <c r="F97" s="4">
        <v>23.1</v>
      </c>
      <c r="G97" s="4">
        <f>Månad[[#This Row],[Nederbörd för perioden]]/$K$13*100</f>
        <v>39.827586206896555</v>
      </c>
    </row>
    <row r="98" spans="1:7" x14ac:dyDescent="0.3">
      <c r="A98" s="12">
        <v>1969</v>
      </c>
      <c r="B98" s="12" t="s">
        <v>2</v>
      </c>
      <c r="C98" s="12" t="str">
        <f t="shared" si="1"/>
        <v>jan.69</v>
      </c>
      <c r="D98" s="13">
        <v>-3</v>
      </c>
      <c r="E98" s="13">
        <f>Månad[[#This Row],[Medeltemperatur]]-$J$2</f>
        <v>-2.1</v>
      </c>
      <c r="F98" s="13">
        <v>20.9</v>
      </c>
      <c r="G98" s="13">
        <f>Månad[[#This Row],[Nederbörd för perioden]]/$K$2*100</f>
        <v>43.541666666666664</v>
      </c>
    </row>
    <row r="99" spans="1:7" x14ac:dyDescent="0.3">
      <c r="A99">
        <v>1969</v>
      </c>
      <c r="B99" t="s">
        <v>4</v>
      </c>
      <c r="C99" t="str">
        <f t="shared" si="1"/>
        <v>feb.69</v>
      </c>
      <c r="D99" s="4">
        <v>-6.7</v>
      </c>
      <c r="E99" s="4">
        <f>Månad[[#This Row],[Medeltemperatur]]-$J$3</f>
        <v>-4.8000000000000007</v>
      </c>
      <c r="F99" s="4">
        <v>20.399999999999999</v>
      </c>
      <c r="G99" s="4">
        <f>Månad[[#This Row],[Nederbörd för perioden]]/$K$3*100</f>
        <v>61.818181818181813</v>
      </c>
    </row>
    <row r="100" spans="1:7" x14ac:dyDescent="0.3">
      <c r="A100">
        <v>1969</v>
      </c>
      <c r="B100" t="s">
        <v>5</v>
      </c>
      <c r="C100" t="str">
        <f t="shared" si="1"/>
        <v>mar.69</v>
      </c>
      <c r="D100" s="4">
        <v>-6</v>
      </c>
      <c r="E100" s="4">
        <f>Månad[[#This Row],[Medeltemperatur]]-$J$4</f>
        <v>-6</v>
      </c>
      <c r="F100" s="4">
        <v>10</v>
      </c>
      <c r="G100" s="4">
        <f>Månad[[#This Row],[Nederbörd för perioden]]/$K$4*100</f>
        <v>33.333333333333329</v>
      </c>
    </row>
    <row r="101" spans="1:7" x14ac:dyDescent="0.3">
      <c r="A101">
        <v>1969</v>
      </c>
      <c r="B101" t="s">
        <v>6</v>
      </c>
      <c r="C101" t="str">
        <f t="shared" si="1"/>
        <v>apr.69</v>
      </c>
      <c r="D101" s="4">
        <v>2.7</v>
      </c>
      <c r="E101" s="4">
        <f>Månad[[#This Row],[Medeltemperatur]]-$J$5</f>
        <v>-1.0999999999999996</v>
      </c>
      <c r="F101" s="4">
        <v>22.9</v>
      </c>
      <c r="G101" s="4">
        <f>Månad[[#This Row],[Nederbörd för perioden]]/$K$5*100</f>
        <v>81.785714285714278</v>
      </c>
    </row>
    <row r="102" spans="1:7" x14ac:dyDescent="0.3">
      <c r="A102">
        <v>1969</v>
      </c>
      <c r="B102" t="s">
        <v>7</v>
      </c>
      <c r="C102" t="str">
        <f t="shared" si="1"/>
        <v>maj.69</v>
      </c>
      <c r="D102" s="4">
        <v>6.9</v>
      </c>
      <c r="E102" s="4">
        <f>Månad[[#This Row],[Medeltemperatur]]-$J$6</f>
        <v>-1.6999999999999993</v>
      </c>
      <c r="F102" s="4">
        <v>40.1</v>
      </c>
      <c r="G102" s="4">
        <f>Månad[[#This Row],[Nederbörd för perioden]]/$K$6*100</f>
        <v>117.94117647058823</v>
      </c>
    </row>
    <row r="103" spans="1:7" x14ac:dyDescent="0.3">
      <c r="A103">
        <v>1969</v>
      </c>
      <c r="B103" t="s">
        <v>8</v>
      </c>
      <c r="C103" t="str">
        <f t="shared" si="1"/>
        <v>jun.69</v>
      </c>
      <c r="D103" s="4">
        <v>14.2</v>
      </c>
      <c r="E103" s="4">
        <f>Månad[[#This Row],[Medeltemperatur]]-$J$7</f>
        <v>1</v>
      </c>
      <c r="F103" s="4">
        <v>2.1</v>
      </c>
      <c r="G103" s="4">
        <f>Månad[[#This Row],[Nederbörd för perioden]]/$K$7*100</f>
        <v>4.0384615384615383</v>
      </c>
    </row>
    <row r="104" spans="1:7" x14ac:dyDescent="0.3">
      <c r="A104">
        <v>1969</v>
      </c>
      <c r="B104" t="s">
        <v>9</v>
      </c>
      <c r="C104" t="str">
        <f t="shared" si="1"/>
        <v>jul.69</v>
      </c>
      <c r="D104" s="4">
        <v>16.100000000000001</v>
      </c>
      <c r="E104" s="4">
        <f>Månad[[#This Row],[Medeltemperatur]]-$J$8</f>
        <v>-0.89999999999999858</v>
      </c>
      <c r="F104" s="4">
        <v>40.200000000000003</v>
      </c>
      <c r="G104" s="4">
        <f>Månad[[#This Row],[Nederbörd för perioden]]/$K$8*100</f>
        <v>85.531914893617028</v>
      </c>
    </row>
    <row r="105" spans="1:7" x14ac:dyDescent="0.3">
      <c r="A105">
        <v>1969</v>
      </c>
      <c r="B105" t="s">
        <v>10</v>
      </c>
      <c r="C105" t="str">
        <f t="shared" si="1"/>
        <v>aug.69</v>
      </c>
      <c r="D105" s="4">
        <v>17.2</v>
      </c>
      <c r="E105" s="4">
        <f>Månad[[#This Row],[Medeltemperatur]]-$J$9</f>
        <v>0.69999999999999929</v>
      </c>
      <c r="F105" s="4">
        <v>89.6</v>
      </c>
      <c r="G105" s="4">
        <f>Månad[[#This Row],[Nederbörd för perioden]]/$K$9*100</f>
        <v>144.51612903225805</v>
      </c>
    </row>
    <row r="106" spans="1:7" x14ac:dyDescent="0.3">
      <c r="A106">
        <v>1969</v>
      </c>
      <c r="B106" t="s">
        <v>11</v>
      </c>
      <c r="C106" t="str">
        <f t="shared" si="1"/>
        <v>sep.69</v>
      </c>
      <c r="D106" s="4">
        <v>11</v>
      </c>
      <c r="E106" s="4">
        <f>Månad[[#This Row],[Medeltemperatur]]-$J$10</f>
        <v>-1.4000000000000004</v>
      </c>
      <c r="F106" s="4">
        <v>55.7</v>
      </c>
      <c r="G106" s="4">
        <f>Månad[[#This Row],[Nederbörd för perioden]]/$K$10*100</f>
        <v>94.406779661016955</v>
      </c>
    </row>
    <row r="107" spans="1:7" x14ac:dyDescent="0.3">
      <c r="A107">
        <v>1969</v>
      </c>
      <c r="B107" t="s">
        <v>12</v>
      </c>
      <c r="C107" t="str">
        <f t="shared" si="1"/>
        <v>okt.69</v>
      </c>
      <c r="D107" s="4">
        <v>7.3</v>
      </c>
      <c r="E107" s="4">
        <f>Månad[[#This Row],[Medeltemperatur]]-$J$11</f>
        <v>-0.10000000000000053</v>
      </c>
      <c r="F107" s="4">
        <v>32.9</v>
      </c>
      <c r="G107" s="4">
        <f>Månad[[#This Row],[Nederbörd för perioden]]/$K$11*100</f>
        <v>46.338028169014081</v>
      </c>
    </row>
    <row r="108" spans="1:7" x14ac:dyDescent="0.3">
      <c r="A108">
        <v>1969</v>
      </c>
      <c r="B108" t="s">
        <v>13</v>
      </c>
      <c r="C108" t="str">
        <f t="shared" si="1"/>
        <v>nov.69</v>
      </c>
      <c r="D108" s="4">
        <v>2.1</v>
      </c>
      <c r="E108" s="4">
        <f>Månad[[#This Row],[Medeltemperatur]]-$J$12</f>
        <v>-1.6</v>
      </c>
      <c r="F108" s="4">
        <v>83.6</v>
      </c>
      <c r="G108" s="4">
        <f>Månad[[#This Row],[Nederbörd för perioden]]/$K$12*100</f>
        <v>130.625</v>
      </c>
    </row>
    <row r="109" spans="1:7" x14ac:dyDescent="0.3">
      <c r="A109">
        <v>1969</v>
      </c>
      <c r="B109" t="s">
        <v>14</v>
      </c>
      <c r="C109" t="str">
        <f t="shared" si="1"/>
        <v>dec.69</v>
      </c>
      <c r="D109" s="4">
        <v>-3.7</v>
      </c>
      <c r="E109" s="4">
        <f>Månad[[#This Row],[Medeltemperatur]]-$J$13</f>
        <v>-4.7</v>
      </c>
      <c r="F109" s="4">
        <v>10.3</v>
      </c>
      <c r="G109" s="4">
        <f>Månad[[#This Row],[Nederbörd för perioden]]/$K$13*100</f>
        <v>17.758620689655174</v>
      </c>
    </row>
    <row r="110" spans="1:7" x14ac:dyDescent="0.3">
      <c r="A110" s="12">
        <v>1970</v>
      </c>
      <c r="B110" s="12" t="s">
        <v>2</v>
      </c>
      <c r="C110" s="12" t="str">
        <f t="shared" si="1"/>
        <v>jan.70</v>
      </c>
      <c r="D110" s="13">
        <v>-6.9</v>
      </c>
      <c r="E110" s="13">
        <f>Månad[[#This Row],[Medeltemperatur]]-$J$2</f>
        <v>-6</v>
      </c>
      <c r="F110" s="13">
        <v>13.5</v>
      </c>
      <c r="G110" s="13">
        <f>Månad[[#This Row],[Nederbörd för perioden]]/$K$2*100</f>
        <v>28.125</v>
      </c>
    </row>
    <row r="111" spans="1:7" x14ac:dyDescent="0.3">
      <c r="A111">
        <v>1970</v>
      </c>
      <c r="B111" t="s">
        <v>4</v>
      </c>
      <c r="C111" t="str">
        <f t="shared" si="1"/>
        <v>feb.70</v>
      </c>
      <c r="D111" s="4">
        <v>-11.5</v>
      </c>
      <c r="E111" s="4">
        <f>Månad[[#This Row],[Medeltemperatur]]-$J$3</f>
        <v>-9.6</v>
      </c>
      <c r="F111" s="4">
        <v>11.3</v>
      </c>
      <c r="G111" s="4">
        <f>Månad[[#This Row],[Nederbörd för perioden]]/$K$3*100</f>
        <v>34.242424242424249</v>
      </c>
    </row>
    <row r="112" spans="1:7" x14ac:dyDescent="0.3">
      <c r="A112">
        <v>1970</v>
      </c>
      <c r="B112" t="s">
        <v>5</v>
      </c>
      <c r="C112" t="str">
        <f t="shared" si="1"/>
        <v>mar.70</v>
      </c>
      <c r="D112" s="4">
        <v>-1.9</v>
      </c>
      <c r="E112" s="4">
        <f>Månad[[#This Row],[Medeltemperatur]]-$J$4</f>
        <v>-1.9</v>
      </c>
      <c r="F112" s="4">
        <v>26.1</v>
      </c>
      <c r="G112" s="4">
        <f>Månad[[#This Row],[Nederbörd för perioden]]/$K$4*100</f>
        <v>87</v>
      </c>
    </row>
    <row r="113" spans="1:7" x14ac:dyDescent="0.3">
      <c r="A113">
        <v>1970</v>
      </c>
      <c r="B113" t="s">
        <v>6</v>
      </c>
      <c r="C113" t="str">
        <f t="shared" si="1"/>
        <v>apr.70</v>
      </c>
      <c r="D113" s="4">
        <v>0.9</v>
      </c>
      <c r="E113" s="4">
        <f>Månad[[#This Row],[Medeltemperatur]]-$J$5</f>
        <v>-2.9</v>
      </c>
      <c r="F113" s="4">
        <v>52</v>
      </c>
      <c r="G113" s="4">
        <f>Månad[[#This Row],[Nederbörd för perioden]]/$K$5*100</f>
        <v>185.71428571428572</v>
      </c>
    </row>
    <row r="114" spans="1:7" x14ac:dyDescent="0.3">
      <c r="A114">
        <v>1970</v>
      </c>
      <c r="B114" t="s">
        <v>7</v>
      </c>
      <c r="C114" t="str">
        <f t="shared" si="1"/>
        <v>maj.70</v>
      </c>
      <c r="D114" s="4">
        <v>7.2</v>
      </c>
      <c r="E114" s="4">
        <f>Månad[[#This Row],[Medeltemperatur]]-$J$6</f>
        <v>-1.3999999999999995</v>
      </c>
      <c r="F114" s="4">
        <v>5.3</v>
      </c>
      <c r="G114" s="4">
        <f>Månad[[#This Row],[Nederbörd för perioden]]/$K$6*100</f>
        <v>15.588235294117647</v>
      </c>
    </row>
    <row r="115" spans="1:7" x14ac:dyDescent="0.3">
      <c r="A115">
        <v>1970</v>
      </c>
      <c r="B115" t="s">
        <v>8</v>
      </c>
      <c r="C115" t="str">
        <f t="shared" si="1"/>
        <v>jun.70</v>
      </c>
      <c r="D115" s="4">
        <v>14.3</v>
      </c>
      <c r="E115" s="4">
        <f>Månad[[#This Row],[Medeltemperatur]]-$J$7</f>
        <v>1.1000000000000014</v>
      </c>
      <c r="F115" s="4">
        <v>10.4</v>
      </c>
      <c r="G115" s="4">
        <f>Månad[[#This Row],[Nederbörd för perioden]]/$K$7*100</f>
        <v>20</v>
      </c>
    </row>
    <row r="116" spans="1:7" x14ac:dyDescent="0.3">
      <c r="A116">
        <v>1970</v>
      </c>
      <c r="B116" t="s">
        <v>9</v>
      </c>
      <c r="C116" t="str">
        <f t="shared" si="1"/>
        <v>jul.70</v>
      </c>
      <c r="D116" s="4">
        <v>14.6</v>
      </c>
      <c r="E116" s="4">
        <f>Månad[[#This Row],[Medeltemperatur]]-$J$8</f>
        <v>-2.4000000000000004</v>
      </c>
      <c r="F116" s="4">
        <v>52.2</v>
      </c>
      <c r="G116" s="4">
        <f>Månad[[#This Row],[Nederbörd för perioden]]/$K$8*100</f>
        <v>111.06382978723406</v>
      </c>
    </row>
    <row r="117" spans="1:7" x14ac:dyDescent="0.3">
      <c r="A117">
        <v>1970</v>
      </c>
      <c r="B117" t="s">
        <v>10</v>
      </c>
      <c r="C117" t="str">
        <f t="shared" si="1"/>
        <v>aug.70</v>
      </c>
      <c r="D117" s="4">
        <v>15.1</v>
      </c>
      <c r="E117" s="4">
        <f>Månad[[#This Row],[Medeltemperatur]]-$J$9</f>
        <v>-1.4000000000000004</v>
      </c>
      <c r="F117" s="4">
        <v>12.5</v>
      </c>
      <c r="G117" s="4">
        <f>Månad[[#This Row],[Nederbörd för perioden]]/$K$9*100</f>
        <v>20.161290322580644</v>
      </c>
    </row>
    <row r="118" spans="1:7" x14ac:dyDescent="0.3">
      <c r="A118">
        <v>1970</v>
      </c>
      <c r="B118" t="s">
        <v>11</v>
      </c>
      <c r="C118" t="str">
        <f t="shared" si="1"/>
        <v>sep.70</v>
      </c>
      <c r="D118" s="4">
        <v>11</v>
      </c>
      <c r="E118" s="4">
        <f>Månad[[#This Row],[Medeltemperatur]]-$J$10</f>
        <v>-1.4000000000000004</v>
      </c>
      <c r="F118" s="4">
        <v>52</v>
      </c>
      <c r="G118" s="4">
        <f>Månad[[#This Row],[Nederbörd för perioden]]/$K$10*100</f>
        <v>88.135593220338976</v>
      </c>
    </row>
    <row r="119" spans="1:7" x14ac:dyDescent="0.3">
      <c r="A119">
        <v>1970</v>
      </c>
      <c r="B119" t="s">
        <v>12</v>
      </c>
      <c r="C119" t="str">
        <f t="shared" si="1"/>
        <v>okt.70</v>
      </c>
      <c r="D119" s="4">
        <v>6.4</v>
      </c>
      <c r="E119" s="4">
        <f>Månad[[#This Row],[Medeltemperatur]]-$J$11</f>
        <v>-1</v>
      </c>
      <c r="F119" s="4">
        <v>34.299999999999997</v>
      </c>
      <c r="G119" s="4">
        <f>Månad[[#This Row],[Nederbörd för perioden]]/$K$11*100</f>
        <v>48.309859154929576</v>
      </c>
    </row>
    <row r="120" spans="1:7" x14ac:dyDescent="0.3">
      <c r="A120">
        <v>1970</v>
      </c>
      <c r="B120" t="s">
        <v>13</v>
      </c>
      <c r="C120" t="str">
        <f t="shared" si="1"/>
        <v>nov.70</v>
      </c>
      <c r="D120" s="4">
        <v>1.5</v>
      </c>
      <c r="E120" s="4">
        <f>Månad[[#This Row],[Medeltemperatur]]-$J$12</f>
        <v>-2.2000000000000002</v>
      </c>
      <c r="F120" s="4">
        <v>81.7</v>
      </c>
      <c r="G120" s="4">
        <f>Månad[[#This Row],[Nederbörd för perioden]]/$K$12*100</f>
        <v>127.65625</v>
      </c>
    </row>
    <row r="121" spans="1:7" x14ac:dyDescent="0.3">
      <c r="A121">
        <v>1970</v>
      </c>
      <c r="B121" t="s">
        <v>14</v>
      </c>
      <c r="C121" t="str">
        <f t="shared" si="1"/>
        <v>dec.70</v>
      </c>
      <c r="D121" s="4">
        <v>0.2</v>
      </c>
      <c r="E121" s="4">
        <f>Månad[[#This Row],[Medeltemperatur]]-$J$13</f>
        <v>-0.8</v>
      </c>
      <c r="F121" s="4">
        <v>44</v>
      </c>
      <c r="G121" s="4">
        <f>Månad[[#This Row],[Nederbörd för perioden]]/$K$13*100</f>
        <v>75.862068965517238</v>
      </c>
    </row>
    <row r="122" spans="1:7" x14ac:dyDescent="0.3">
      <c r="A122" s="12">
        <v>1971</v>
      </c>
      <c r="B122" s="12" t="s">
        <v>2</v>
      </c>
      <c r="C122" s="12" t="str">
        <f t="shared" si="1"/>
        <v>jan.71</v>
      </c>
      <c r="D122" s="13">
        <v>-0.6</v>
      </c>
      <c r="E122" s="13">
        <f>Månad[[#This Row],[Medeltemperatur]]-$J$2</f>
        <v>0.30000000000000004</v>
      </c>
      <c r="F122" s="13">
        <v>27.2</v>
      </c>
      <c r="G122" s="13">
        <f>Månad[[#This Row],[Nederbörd för perioden]]/$K$2*100</f>
        <v>56.666666666666664</v>
      </c>
    </row>
    <row r="123" spans="1:7" x14ac:dyDescent="0.3">
      <c r="A123">
        <v>1971</v>
      </c>
      <c r="B123" t="s">
        <v>4</v>
      </c>
      <c r="C123" t="str">
        <f t="shared" si="1"/>
        <v>feb.71</v>
      </c>
      <c r="D123" s="4">
        <v>-2.4</v>
      </c>
      <c r="E123" s="4">
        <f>Månad[[#This Row],[Medeltemperatur]]-$J$3</f>
        <v>-0.5</v>
      </c>
      <c r="F123" s="4">
        <v>31.6</v>
      </c>
      <c r="G123" s="4">
        <f>Månad[[#This Row],[Nederbörd för perioden]]/$K$3*100</f>
        <v>95.757575757575765</v>
      </c>
    </row>
    <row r="124" spans="1:7" x14ac:dyDescent="0.3">
      <c r="A124">
        <v>1971</v>
      </c>
      <c r="B124" t="s">
        <v>5</v>
      </c>
      <c r="C124" t="str">
        <f t="shared" si="1"/>
        <v>mar.71</v>
      </c>
      <c r="D124" s="4">
        <v>-3.7</v>
      </c>
      <c r="E124" s="4">
        <f>Månad[[#This Row],[Medeltemperatur]]-$J$4</f>
        <v>-3.7</v>
      </c>
      <c r="F124" s="4">
        <v>14.5</v>
      </c>
      <c r="G124" s="4">
        <f>Månad[[#This Row],[Nederbörd för perioden]]/$K$4*100</f>
        <v>48.333333333333336</v>
      </c>
    </row>
    <row r="125" spans="1:7" x14ac:dyDescent="0.3">
      <c r="A125">
        <v>1971</v>
      </c>
      <c r="B125" t="s">
        <v>6</v>
      </c>
      <c r="C125" t="str">
        <f t="shared" si="1"/>
        <v>apr.71</v>
      </c>
      <c r="D125" s="4">
        <v>1.8</v>
      </c>
      <c r="E125" s="4">
        <f>Månad[[#This Row],[Medeltemperatur]]-$J$5</f>
        <v>-1.9999999999999998</v>
      </c>
      <c r="F125" s="4">
        <v>31.8</v>
      </c>
      <c r="G125" s="4">
        <f>Månad[[#This Row],[Nederbörd för perioden]]/$K$5*100</f>
        <v>113.57142857142857</v>
      </c>
    </row>
    <row r="126" spans="1:7" x14ac:dyDescent="0.3">
      <c r="A126">
        <v>1971</v>
      </c>
      <c r="B126" t="s">
        <v>7</v>
      </c>
      <c r="C126" t="str">
        <f t="shared" si="1"/>
        <v>maj.71</v>
      </c>
      <c r="D126" s="4">
        <v>8.1</v>
      </c>
      <c r="E126" s="4">
        <f>Månad[[#This Row],[Medeltemperatur]]-$J$6</f>
        <v>-0.5</v>
      </c>
      <c r="F126" s="4">
        <v>7.4</v>
      </c>
      <c r="G126" s="4">
        <f>Månad[[#This Row],[Nederbörd för perioden]]/$K$6*100</f>
        <v>21.764705882352942</v>
      </c>
    </row>
    <row r="127" spans="1:7" x14ac:dyDescent="0.3">
      <c r="A127">
        <v>1971</v>
      </c>
      <c r="B127" t="s">
        <v>8</v>
      </c>
      <c r="C127" t="str">
        <f t="shared" si="1"/>
        <v>jun.71</v>
      </c>
      <c r="D127" s="4">
        <v>12.2</v>
      </c>
      <c r="E127" s="4">
        <f>Månad[[#This Row],[Medeltemperatur]]-$J$7</f>
        <v>-1</v>
      </c>
      <c r="F127" s="4">
        <v>30</v>
      </c>
      <c r="G127" s="4">
        <f>Månad[[#This Row],[Nederbörd för perioden]]/$K$7*100</f>
        <v>57.692307692307686</v>
      </c>
    </row>
    <row r="128" spans="1:7" x14ac:dyDescent="0.3">
      <c r="A128">
        <v>1971</v>
      </c>
      <c r="B128" t="s">
        <v>9</v>
      </c>
      <c r="C128" t="str">
        <f t="shared" si="1"/>
        <v>jul.71</v>
      </c>
      <c r="D128" s="4">
        <v>16.100000000000001</v>
      </c>
      <c r="E128" s="4">
        <f>Månad[[#This Row],[Medeltemperatur]]-$J$8</f>
        <v>-0.89999999999999858</v>
      </c>
      <c r="F128" s="4">
        <v>42.8</v>
      </c>
      <c r="G128" s="4">
        <f>Månad[[#This Row],[Nederbörd för perioden]]/$K$8*100</f>
        <v>91.063829787234042</v>
      </c>
    </row>
    <row r="129" spans="1:7" x14ac:dyDescent="0.3">
      <c r="A129">
        <v>1971</v>
      </c>
      <c r="B129" t="s">
        <v>10</v>
      </c>
      <c r="C129" t="str">
        <f t="shared" si="1"/>
        <v>aug.71</v>
      </c>
      <c r="D129" s="4">
        <v>15.2</v>
      </c>
      <c r="E129" s="4">
        <f>Månad[[#This Row],[Medeltemperatur]]-$J$9</f>
        <v>-1.3000000000000007</v>
      </c>
      <c r="F129" s="4">
        <v>57.1</v>
      </c>
      <c r="G129" s="4">
        <f>Månad[[#This Row],[Nederbörd för perioden]]/$K$9*100</f>
        <v>92.096774193548399</v>
      </c>
    </row>
    <row r="130" spans="1:7" x14ac:dyDescent="0.3">
      <c r="A130">
        <v>1971</v>
      </c>
      <c r="B130" t="s">
        <v>11</v>
      </c>
      <c r="C130" t="str">
        <f t="shared" ref="C130:C193" si="2">LEFT(B130,3)&amp;"."&amp;RIGHT(A130,2)</f>
        <v>sep.71</v>
      </c>
      <c r="D130" s="4">
        <v>9.8000000000000007</v>
      </c>
      <c r="E130" s="4">
        <f>Månad[[#This Row],[Medeltemperatur]]-$J$10</f>
        <v>-2.5999999999999996</v>
      </c>
      <c r="F130" s="4">
        <v>28.1</v>
      </c>
      <c r="G130" s="4">
        <f>Månad[[#This Row],[Nederbörd för perioden]]/$K$10*100</f>
        <v>47.627118644067799</v>
      </c>
    </row>
    <row r="131" spans="1:7" x14ac:dyDescent="0.3">
      <c r="A131">
        <v>1971</v>
      </c>
      <c r="B131" t="s">
        <v>12</v>
      </c>
      <c r="C131" t="str">
        <f t="shared" si="2"/>
        <v>okt.71</v>
      </c>
      <c r="D131" s="4">
        <v>6.7</v>
      </c>
      <c r="E131" s="4">
        <f>Månad[[#This Row],[Medeltemperatur]]-$J$11</f>
        <v>-0.70000000000000018</v>
      </c>
      <c r="F131" s="4">
        <v>50.8</v>
      </c>
      <c r="G131" s="4">
        <f>Månad[[#This Row],[Nederbörd för perioden]]/$K$11*100</f>
        <v>71.549295774647874</v>
      </c>
    </row>
    <row r="132" spans="1:7" x14ac:dyDescent="0.3">
      <c r="A132">
        <v>1971</v>
      </c>
      <c r="B132" t="s">
        <v>13</v>
      </c>
      <c r="C132" t="str">
        <f t="shared" si="2"/>
        <v>nov.71</v>
      </c>
      <c r="D132" s="4">
        <v>1.3</v>
      </c>
      <c r="E132" s="4">
        <f>Månad[[#This Row],[Medeltemperatur]]-$J$12</f>
        <v>-2.4000000000000004</v>
      </c>
      <c r="F132" s="4">
        <v>19.899999999999999</v>
      </c>
      <c r="G132" s="4">
        <f>Månad[[#This Row],[Nederbörd för perioden]]/$K$12*100</f>
        <v>31.093749999999996</v>
      </c>
    </row>
    <row r="133" spans="1:7" x14ac:dyDescent="0.3">
      <c r="A133">
        <v>1971</v>
      </c>
      <c r="B133" t="s">
        <v>14</v>
      </c>
      <c r="C133" t="str">
        <f t="shared" si="2"/>
        <v>dec.71</v>
      </c>
      <c r="D133" s="4">
        <v>0.9</v>
      </c>
      <c r="E133" s="4">
        <f>Månad[[#This Row],[Medeltemperatur]]-$J$13</f>
        <v>-9.9999999999999978E-2</v>
      </c>
      <c r="F133" s="4">
        <v>31.9</v>
      </c>
      <c r="G133" s="4">
        <f>Månad[[#This Row],[Nederbörd för perioden]]/$K$13*100</f>
        <v>54.999999999999993</v>
      </c>
    </row>
    <row r="134" spans="1:7" x14ac:dyDescent="0.3">
      <c r="A134" s="12">
        <v>1972</v>
      </c>
      <c r="B134" s="12" t="s">
        <v>2</v>
      </c>
      <c r="C134" s="12" t="str">
        <f t="shared" si="2"/>
        <v>jan.72</v>
      </c>
      <c r="D134" s="13">
        <v>-3.2</v>
      </c>
      <c r="E134" s="13">
        <f>Månad[[#This Row],[Medeltemperatur]]-$J$2</f>
        <v>-2.3000000000000003</v>
      </c>
      <c r="F134" s="13">
        <v>8.4</v>
      </c>
      <c r="G134" s="13">
        <f>Månad[[#This Row],[Nederbörd för perioden]]/$K$2*100</f>
        <v>17.5</v>
      </c>
    </row>
    <row r="135" spans="1:7" x14ac:dyDescent="0.3">
      <c r="A135">
        <v>1972</v>
      </c>
      <c r="B135" t="s">
        <v>4</v>
      </c>
      <c r="C135" t="str">
        <f t="shared" si="2"/>
        <v>feb.72</v>
      </c>
      <c r="D135" s="4">
        <v>-1.9</v>
      </c>
      <c r="E135" s="4">
        <f>Månad[[#This Row],[Medeltemperatur]]-$J$3</f>
        <v>0</v>
      </c>
      <c r="F135" s="4">
        <v>38.799999999999997</v>
      </c>
      <c r="G135" s="4">
        <f>Månad[[#This Row],[Nederbörd för perioden]]/$K$3*100</f>
        <v>117.57575757575758</v>
      </c>
    </row>
    <row r="136" spans="1:7" x14ac:dyDescent="0.3">
      <c r="A136">
        <v>1972</v>
      </c>
      <c r="B136" t="s">
        <v>5</v>
      </c>
      <c r="C136" t="str">
        <f t="shared" si="2"/>
        <v>mar.72</v>
      </c>
      <c r="D136" s="4">
        <v>-1.6</v>
      </c>
      <c r="E136" s="4">
        <f>Månad[[#This Row],[Medeltemperatur]]-$J$4</f>
        <v>-1.6</v>
      </c>
      <c r="F136" s="4">
        <v>12.7</v>
      </c>
      <c r="G136" s="4">
        <f>Månad[[#This Row],[Nederbörd för perioden]]/$K$4*100</f>
        <v>42.333333333333329</v>
      </c>
    </row>
    <row r="137" spans="1:7" x14ac:dyDescent="0.3">
      <c r="A137">
        <v>1972</v>
      </c>
      <c r="B137" t="s">
        <v>6</v>
      </c>
      <c r="C137" t="str">
        <f t="shared" si="2"/>
        <v>apr.72</v>
      </c>
      <c r="D137" s="4">
        <v>1.8</v>
      </c>
      <c r="E137" s="4">
        <f>Månad[[#This Row],[Medeltemperatur]]-$J$5</f>
        <v>-1.9999999999999998</v>
      </c>
      <c r="F137" s="4">
        <v>23.4</v>
      </c>
      <c r="G137" s="4">
        <f>Månad[[#This Row],[Nederbörd för perioden]]/$K$5*100</f>
        <v>83.571428571428569</v>
      </c>
    </row>
    <row r="138" spans="1:7" x14ac:dyDescent="0.3">
      <c r="A138">
        <v>1972</v>
      </c>
      <c r="B138" t="s">
        <v>7</v>
      </c>
      <c r="C138" t="str">
        <f t="shared" si="2"/>
        <v>maj.72</v>
      </c>
      <c r="D138" s="4">
        <v>7.4</v>
      </c>
      <c r="E138" s="4">
        <f>Månad[[#This Row],[Medeltemperatur]]-$J$6</f>
        <v>-1.1999999999999993</v>
      </c>
      <c r="F138" s="4">
        <v>21</v>
      </c>
      <c r="G138" s="4">
        <f>Månad[[#This Row],[Nederbörd för perioden]]/$K$6*100</f>
        <v>61.764705882352942</v>
      </c>
    </row>
    <row r="139" spans="1:7" x14ac:dyDescent="0.3">
      <c r="A139">
        <v>1972</v>
      </c>
      <c r="B139" t="s">
        <v>8</v>
      </c>
      <c r="C139" t="str">
        <f t="shared" si="2"/>
        <v>jun.72</v>
      </c>
      <c r="D139" s="4">
        <v>13.9</v>
      </c>
      <c r="E139" s="4">
        <f>Månad[[#This Row],[Medeltemperatur]]-$J$7</f>
        <v>0.70000000000000107</v>
      </c>
      <c r="F139" s="4">
        <v>11.4</v>
      </c>
      <c r="G139" s="4">
        <f>Månad[[#This Row],[Nederbörd för perioden]]/$K$7*100</f>
        <v>21.923076923076923</v>
      </c>
    </row>
    <row r="140" spans="1:7" x14ac:dyDescent="0.3">
      <c r="A140">
        <v>1972</v>
      </c>
      <c r="B140" t="s">
        <v>9</v>
      </c>
      <c r="C140" t="str">
        <f t="shared" si="2"/>
        <v>jul.72</v>
      </c>
      <c r="D140" s="4">
        <v>18.3</v>
      </c>
      <c r="E140" s="4">
        <f>Månad[[#This Row],[Medeltemperatur]]-$J$8</f>
        <v>1.3000000000000007</v>
      </c>
      <c r="F140" s="4">
        <v>63.8</v>
      </c>
      <c r="G140" s="4">
        <f>Månad[[#This Row],[Nederbörd för perioden]]/$K$8*100</f>
        <v>135.7446808510638</v>
      </c>
    </row>
    <row r="141" spans="1:7" x14ac:dyDescent="0.3">
      <c r="A141">
        <v>1972</v>
      </c>
      <c r="B141" t="s">
        <v>10</v>
      </c>
      <c r="C141" t="str">
        <f t="shared" si="2"/>
        <v>aug.72</v>
      </c>
      <c r="D141" s="4">
        <v>16</v>
      </c>
      <c r="E141" s="4">
        <f>Månad[[#This Row],[Medeltemperatur]]-$J$9</f>
        <v>-0.5</v>
      </c>
      <c r="F141" s="4">
        <v>99</v>
      </c>
      <c r="G141" s="4">
        <f>Månad[[#This Row],[Nederbörd för perioden]]/$K$9*100</f>
        <v>159.67741935483869</v>
      </c>
    </row>
    <row r="142" spans="1:7" x14ac:dyDescent="0.3">
      <c r="A142">
        <v>1972</v>
      </c>
      <c r="B142" t="s">
        <v>11</v>
      </c>
      <c r="C142" t="str">
        <f t="shared" si="2"/>
        <v>sep.72</v>
      </c>
      <c r="D142" s="4">
        <v>10.8</v>
      </c>
      <c r="E142" s="4">
        <f>Månad[[#This Row],[Medeltemperatur]]-$J$10</f>
        <v>-1.5999999999999996</v>
      </c>
      <c r="F142" s="4">
        <v>71.7</v>
      </c>
      <c r="G142" s="4">
        <f>Månad[[#This Row],[Nederbörd för perioden]]/$K$10*100</f>
        <v>121.52542372881356</v>
      </c>
    </row>
    <row r="143" spans="1:7" x14ac:dyDescent="0.3">
      <c r="A143">
        <v>1972</v>
      </c>
      <c r="B143" t="s">
        <v>12</v>
      </c>
      <c r="C143" t="str">
        <f t="shared" si="2"/>
        <v>okt.72</v>
      </c>
      <c r="D143" s="4">
        <v>6.6</v>
      </c>
      <c r="E143" s="4">
        <f>Månad[[#This Row],[Medeltemperatur]]-$J$11</f>
        <v>-0.80000000000000071</v>
      </c>
      <c r="F143" s="4">
        <v>32.700000000000003</v>
      </c>
      <c r="G143" s="4">
        <f>Månad[[#This Row],[Nederbörd för perioden]]/$K$11*100</f>
        <v>46.056338028169023</v>
      </c>
    </row>
    <row r="144" spans="1:7" x14ac:dyDescent="0.3">
      <c r="A144">
        <v>1972</v>
      </c>
      <c r="B144" t="s">
        <v>13</v>
      </c>
      <c r="C144" t="str">
        <f t="shared" si="2"/>
        <v>nov.72</v>
      </c>
      <c r="D144" s="4">
        <v>3.3</v>
      </c>
      <c r="E144" s="4">
        <f>Månad[[#This Row],[Medeltemperatur]]-$J$12</f>
        <v>-0.40000000000000036</v>
      </c>
      <c r="F144" s="4">
        <v>43.9</v>
      </c>
      <c r="G144" s="4">
        <f>Månad[[#This Row],[Nederbörd för perioden]]/$K$12*100</f>
        <v>68.59375</v>
      </c>
    </row>
    <row r="145" spans="1:7" x14ac:dyDescent="0.3">
      <c r="A145">
        <v>1972</v>
      </c>
      <c r="B145" t="s">
        <v>14</v>
      </c>
      <c r="C145" t="str">
        <f t="shared" si="2"/>
        <v>dec.72</v>
      </c>
      <c r="D145" s="4">
        <v>3.7</v>
      </c>
      <c r="E145" s="4">
        <f>Månad[[#This Row],[Medeltemperatur]]-$J$13</f>
        <v>2.7</v>
      </c>
      <c r="F145" s="4">
        <v>8.1999999999999993</v>
      </c>
      <c r="G145" s="4">
        <f>Månad[[#This Row],[Nederbörd för perioden]]/$K$13*100</f>
        <v>14.137931034482756</v>
      </c>
    </row>
    <row r="146" spans="1:7" x14ac:dyDescent="0.3">
      <c r="A146" s="12">
        <v>1973</v>
      </c>
      <c r="B146" s="12" t="s">
        <v>2</v>
      </c>
      <c r="C146" s="12" t="str">
        <f t="shared" si="2"/>
        <v>jan.73</v>
      </c>
      <c r="D146" s="13">
        <v>1.2</v>
      </c>
      <c r="E146" s="13">
        <f>Månad[[#This Row],[Medeltemperatur]]-$J$2</f>
        <v>2.1</v>
      </c>
      <c r="F146" s="13">
        <v>23.7</v>
      </c>
      <c r="G146" s="13">
        <f>Månad[[#This Row],[Nederbörd för perioden]]/$K$2*100</f>
        <v>49.375</v>
      </c>
    </row>
    <row r="147" spans="1:7" x14ac:dyDescent="0.3">
      <c r="A147">
        <v>1973</v>
      </c>
      <c r="B147" t="s">
        <v>4</v>
      </c>
      <c r="C147" t="str">
        <f t="shared" si="2"/>
        <v>feb.73</v>
      </c>
      <c r="D147" s="4">
        <v>-1.2</v>
      </c>
      <c r="E147" s="4">
        <f>Månad[[#This Row],[Medeltemperatur]]-$J$3</f>
        <v>0.7</v>
      </c>
      <c r="F147" s="4">
        <v>35.1</v>
      </c>
      <c r="G147" s="4">
        <f>Månad[[#This Row],[Nederbörd för perioden]]/$K$3*100</f>
        <v>106.36363636363637</v>
      </c>
    </row>
    <row r="148" spans="1:7" x14ac:dyDescent="0.3">
      <c r="A148">
        <v>1973</v>
      </c>
      <c r="B148" t="s">
        <v>5</v>
      </c>
      <c r="C148" t="str">
        <f t="shared" si="2"/>
        <v>mar.73</v>
      </c>
      <c r="D148" s="4">
        <v>1.8</v>
      </c>
      <c r="E148" s="4">
        <f>Månad[[#This Row],[Medeltemperatur]]-$J$4</f>
        <v>1.8</v>
      </c>
      <c r="F148" s="4">
        <v>14.4</v>
      </c>
      <c r="G148" s="4">
        <f>Månad[[#This Row],[Nederbörd för perioden]]/$K$4*100</f>
        <v>48.000000000000007</v>
      </c>
    </row>
    <row r="149" spans="1:7" x14ac:dyDescent="0.3">
      <c r="A149">
        <v>1973</v>
      </c>
      <c r="B149" t="s">
        <v>6</v>
      </c>
      <c r="C149" t="str">
        <f t="shared" si="2"/>
        <v>apr.73</v>
      </c>
      <c r="D149" s="4">
        <v>2.9</v>
      </c>
      <c r="E149" s="4">
        <f>Månad[[#This Row],[Medeltemperatur]]-$J$5</f>
        <v>-0.89999999999999991</v>
      </c>
      <c r="F149" s="4">
        <v>26</v>
      </c>
      <c r="G149" s="4">
        <f>Månad[[#This Row],[Nederbörd för perioden]]/$K$5*100</f>
        <v>92.857142857142861</v>
      </c>
    </row>
    <row r="150" spans="1:7" x14ac:dyDescent="0.3">
      <c r="A150">
        <v>1973</v>
      </c>
      <c r="B150" t="s">
        <v>7</v>
      </c>
      <c r="C150" t="str">
        <f t="shared" si="2"/>
        <v>maj.73</v>
      </c>
      <c r="D150" s="4">
        <v>8.3000000000000007</v>
      </c>
      <c r="E150" s="4">
        <f>Månad[[#This Row],[Medeltemperatur]]-$J$6</f>
        <v>-0.29999999999999893</v>
      </c>
      <c r="F150" s="4">
        <v>29</v>
      </c>
      <c r="G150" s="4">
        <f>Månad[[#This Row],[Nederbörd för perioden]]/$K$6*100</f>
        <v>85.294117647058826</v>
      </c>
    </row>
    <row r="151" spans="1:7" x14ac:dyDescent="0.3">
      <c r="A151">
        <v>1973</v>
      </c>
      <c r="B151" t="s">
        <v>8</v>
      </c>
      <c r="C151" t="str">
        <f t="shared" si="2"/>
        <v>jun.73</v>
      </c>
      <c r="D151" s="4">
        <v>14.5</v>
      </c>
      <c r="E151" s="4">
        <f>Månad[[#This Row],[Medeltemperatur]]-$J$7</f>
        <v>1.3000000000000007</v>
      </c>
      <c r="F151" s="4">
        <v>60.9</v>
      </c>
      <c r="G151" s="4">
        <f>Månad[[#This Row],[Nederbörd för perioden]]/$K$7*100</f>
        <v>117.11538461538463</v>
      </c>
    </row>
    <row r="152" spans="1:7" x14ac:dyDescent="0.3">
      <c r="A152">
        <v>1973</v>
      </c>
      <c r="B152" t="s">
        <v>9</v>
      </c>
      <c r="C152" t="str">
        <f t="shared" si="2"/>
        <v>jul.73</v>
      </c>
      <c r="D152" s="4">
        <v>18.899999999999999</v>
      </c>
      <c r="E152" s="4">
        <f>Månad[[#This Row],[Medeltemperatur]]-$J$8</f>
        <v>1.8999999999999986</v>
      </c>
      <c r="F152" s="4">
        <v>71.8</v>
      </c>
      <c r="G152" s="4">
        <f>Månad[[#This Row],[Nederbörd för perioden]]/$K$8*100</f>
        <v>152.7659574468085</v>
      </c>
    </row>
    <row r="153" spans="1:7" x14ac:dyDescent="0.3">
      <c r="A153">
        <v>1973</v>
      </c>
      <c r="B153" t="s">
        <v>10</v>
      </c>
      <c r="C153" t="str">
        <f t="shared" si="2"/>
        <v>aug.73</v>
      </c>
      <c r="D153" s="4">
        <v>15.1</v>
      </c>
      <c r="E153" s="4">
        <f>Månad[[#This Row],[Medeltemperatur]]-$J$9</f>
        <v>-1.4000000000000004</v>
      </c>
      <c r="F153" s="4">
        <v>46.4</v>
      </c>
      <c r="G153" s="4">
        <f>Månad[[#This Row],[Nederbörd för perioden]]/$K$9*100</f>
        <v>74.838709677419359</v>
      </c>
    </row>
    <row r="154" spans="1:7" x14ac:dyDescent="0.3">
      <c r="A154">
        <v>1973</v>
      </c>
      <c r="B154" t="s">
        <v>11</v>
      </c>
      <c r="C154" t="str">
        <f t="shared" si="2"/>
        <v>sep.73</v>
      </c>
      <c r="D154" s="4">
        <v>9.1999999999999993</v>
      </c>
      <c r="E154" s="4">
        <f>Månad[[#This Row],[Medeltemperatur]]-$J$10</f>
        <v>-3.2000000000000011</v>
      </c>
      <c r="F154" s="4">
        <v>59.2</v>
      </c>
      <c r="G154" s="4">
        <f>Månad[[#This Row],[Nederbörd för perioden]]/$K$10*100</f>
        <v>100.33898305084745</v>
      </c>
    </row>
    <row r="155" spans="1:7" x14ac:dyDescent="0.3">
      <c r="A155">
        <v>1973</v>
      </c>
      <c r="B155" t="s">
        <v>12</v>
      </c>
      <c r="C155" t="str">
        <f t="shared" si="2"/>
        <v>okt.73</v>
      </c>
      <c r="D155" s="4">
        <v>4.5999999999999996</v>
      </c>
      <c r="E155" s="4">
        <f>Månad[[#This Row],[Medeltemperatur]]-$J$11</f>
        <v>-2.8000000000000007</v>
      </c>
      <c r="F155" s="4">
        <v>28.7</v>
      </c>
      <c r="G155" s="4">
        <f>Månad[[#This Row],[Nederbörd för perioden]]/$K$11*100</f>
        <v>40.422535211267608</v>
      </c>
    </row>
    <row r="156" spans="1:7" x14ac:dyDescent="0.3">
      <c r="A156">
        <v>1973</v>
      </c>
      <c r="B156" t="s">
        <v>13</v>
      </c>
      <c r="C156" t="str">
        <f t="shared" si="2"/>
        <v>nov.73</v>
      </c>
      <c r="D156" s="4">
        <v>0.8</v>
      </c>
      <c r="E156" s="4">
        <f>Månad[[#This Row],[Medeltemperatur]]-$J$12</f>
        <v>-2.9000000000000004</v>
      </c>
      <c r="F156" s="4">
        <v>46</v>
      </c>
      <c r="G156" s="4">
        <f>Månad[[#This Row],[Nederbörd för perioden]]/$K$12*100</f>
        <v>71.875</v>
      </c>
    </row>
    <row r="157" spans="1:7" x14ac:dyDescent="0.3">
      <c r="A157">
        <v>1973</v>
      </c>
      <c r="B157" t="s">
        <v>14</v>
      </c>
      <c r="C157" t="str">
        <f t="shared" si="2"/>
        <v>dec.73</v>
      </c>
      <c r="D157" s="4">
        <v>-2</v>
      </c>
      <c r="E157" s="4">
        <f>Månad[[#This Row],[Medeltemperatur]]-$J$13</f>
        <v>-3</v>
      </c>
      <c r="F157" s="4">
        <v>40.5</v>
      </c>
      <c r="G157" s="4">
        <f>Månad[[#This Row],[Nederbörd för perioden]]/$K$13*100</f>
        <v>69.827586206896555</v>
      </c>
    </row>
    <row r="158" spans="1:7" x14ac:dyDescent="0.3">
      <c r="A158" s="12">
        <v>1974</v>
      </c>
      <c r="B158" s="12" t="s">
        <v>2</v>
      </c>
      <c r="C158" s="12" t="str">
        <f t="shared" si="2"/>
        <v>jan.74</v>
      </c>
      <c r="D158" s="13">
        <v>0.6</v>
      </c>
      <c r="E158" s="13">
        <f>Månad[[#This Row],[Medeltemperatur]]-$J$2</f>
        <v>1.5</v>
      </c>
      <c r="F158" s="13">
        <v>36.200000000000003</v>
      </c>
      <c r="G158" s="13">
        <f>Månad[[#This Row],[Nederbörd för perioden]]/$K$2*100</f>
        <v>75.416666666666671</v>
      </c>
    </row>
    <row r="159" spans="1:7" x14ac:dyDescent="0.3">
      <c r="A159">
        <v>1974</v>
      </c>
      <c r="B159" t="s">
        <v>4</v>
      </c>
      <c r="C159" t="str">
        <f t="shared" si="2"/>
        <v>feb.74</v>
      </c>
      <c r="D159" s="4">
        <v>0.7</v>
      </c>
      <c r="E159" s="4">
        <f>Månad[[#This Row],[Medeltemperatur]]-$J$3</f>
        <v>2.5999999999999996</v>
      </c>
      <c r="F159" s="4">
        <v>32.9</v>
      </c>
      <c r="G159" s="4">
        <f>Månad[[#This Row],[Nederbörd för perioden]]/$K$3*100</f>
        <v>99.696969696969688</v>
      </c>
    </row>
    <row r="160" spans="1:7" x14ac:dyDescent="0.3">
      <c r="A160">
        <v>1974</v>
      </c>
      <c r="B160" t="s">
        <v>5</v>
      </c>
      <c r="C160" t="str">
        <f t="shared" si="2"/>
        <v>mar.74</v>
      </c>
      <c r="D160" s="4">
        <v>-0.1</v>
      </c>
      <c r="E160" s="4">
        <f>Månad[[#This Row],[Medeltemperatur]]-$J$4</f>
        <v>-0.1</v>
      </c>
      <c r="F160" s="4">
        <v>34.299999999999997</v>
      </c>
      <c r="G160" s="4">
        <f>Månad[[#This Row],[Nederbörd för perioden]]/$K$4*100</f>
        <v>114.33333333333333</v>
      </c>
    </row>
    <row r="161" spans="1:7" x14ac:dyDescent="0.3">
      <c r="A161">
        <v>1974</v>
      </c>
      <c r="B161" t="s">
        <v>6</v>
      </c>
      <c r="C161" t="str">
        <f t="shared" si="2"/>
        <v>apr.74</v>
      </c>
      <c r="D161" s="4">
        <v>3.5</v>
      </c>
      <c r="E161" s="4">
        <f>Månad[[#This Row],[Medeltemperatur]]-$J$5</f>
        <v>-0.29999999999999982</v>
      </c>
      <c r="F161" s="4">
        <v>11</v>
      </c>
      <c r="G161" s="4">
        <f>Månad[[#This Row],[Nederbörd för perioden]]/$K$5*100</f>
        <v>39.285714285714285</v>
      </c>
    </row>
    <row r="162" spans="1:7" x14ac:dyDescent="0.3">
      <c r="A162">
        <v>1974</v>
      </c>
      <c r="B162" t="s">
        <v>7</v>
      </c>
      <c r="C162" t="str">
        <f t="shared" si="2"/>
        <v>maj.74</v>
      </c>
      <c r="D162" s="4">
        <v>7.2</v>
      </c>
      <c r="E162" s="4">
        <f>Månad[[#This Row],[Medeltemperatur]]-$J$6</f>
        <v>-1.3999999999999995</v>
      </c>
      <c r="F162" s="4">
        <v>14.1</v>
      </c>
      <c r="G162" s="4">
        <f>Månad[[#This Row],[Nederbörd för perioden]]/$K$6*100</f>
        <v>41.470588235294116</v>
      </c>
    </row>
    <row r="163" spans="1:7" x14ac:dyDescent="0.3">
      <c r="A163">
        <v>1974</v>
      </c>
      <c r="B163" t="s">
        <v>8</v>
      </c>
      <c r="C163" t="str">
        <f t="shared" si="2"/>
        <v>jun.74</v>
      </c>
      <c r="D163" s="4">
        <v>13.7</v>
      </c>
      <c r="E163" s="4">
        <f>Månad[[#This Row],[Medeltemperatur]]-$J$7</f>
        <v>0.5</v>
      </c>
      <c r="F163" s="4">
        <v>37.200000000000003</v>
      </c>
      <c r="G163" s="4">
        <f>Månad[[#This Row],[Nederbörd för perioden]]/$K$7*100</f>
        <v>71.538461538461533</v>
      </c>
    </row>
    <row r="164" spans="1:7" x14ac:dyDescent="0.3">
      <c r="A164">
        <v>1974</v>
      </c>
      <c r="B164" t="s">
        <v>9</v>
      </c>
      <c r="C164" t="str">
        <f t="shared" si="2"/>
        <v>jul.74</v>
      </c>
      <c r="D164" s="4">
        <v>15</v>
      </c>
      <c r="E164" s="4">
        <f>Månad[[#This Row],[Medeltemperatur]]-$J$8</f>
        <v>-2</v>
      </c>
      <c r="F164" s="4">
        <v>117.9</v>
      </c>
      <c r="G164" s="4">
        <f>Månad[[#This Row],[Nederbörd för perioden]]/$K$8*100</f>
        <v>250.85106382978725</v>
      </c>
    </row>
    <row r="165" spans="1:7" x14ac:dyDescent="0.3">
      <c r="A165">
        <v>1974</v>
      </c>
      <c r="B165" t="s">
        <v>10</v>
      </c>
      <c r="C165" t="str">
        <f t="shared" si="2"/>
        <v>aug.74</v>
      </c>
      <c r="D165" s="4">
        <v>14.8</v>
      </c>
      <c r="E165" s="4">
        <f>Månad[[#This Row],[Medeltemperatur]]-$J$9</f>
        <v>-1.6999999999999993</v>
      </c>
      <c r="F165" s="4">
        <v>26.6</v>
      </c>
      <c r="G165" s="4">
        <f>Månad[[#This Row],[Nederbörd för perioden]]/$K$9*100</f>
        <v>42.903225806451616</v>
      </c>
    </row>
    <row r="166" spans="1:7" x14ac:dyDescent="0.3">
      <c r="A166">
        <v>1974</v>
      </c>
      <c r="B166" t="s">
        <v>11</v>
      </c>
      <c r="C166" t="str">
        <f t="shared" si="2"/>
        <v>sep.74</v>
      </c>
      <c r="D166" s="4">
        <v>12.8</v>
      </c>
      <c r="E166" s="4">
        <f>Månad[[#This Row],[Medeltemperatur]]-$J$10</f>
        <v>0.40000000000000036</v>
      </c>
      <c r="F166" s="4">
        <v>73.3</v>
      </c>
      <c r="G166" s="4">
        <f>Månad[[#This Row],[Nederbörd för perioden]]/$K$10*100</f>
        <v>124.2372881355932</v>
      </c>
    </row>
    <row r="167" spans="1:7" x14ac:dyDescent="0.3">
      <c r="A167">
        <v>1974</v>
      </c>
      <c r="B167" t="s">
        <v>12</v>
      </c>
      <c r="C167" t="str">
        <f t="shared" si="2"/>
        <v>okt.74</v>
      </c>
      <c r="D167" s="4">
        <v>6.6</v>
      </c>
      <c r="E167" s="4">
        <f>Månad[[#This Row],[Medeltemperatur]]-$J$11</f>
        <v>-0.80000000000000071</v>
      </c>
      <c r="F167" s="4">
        <v>137.1</v>
      </c>
      <c r="G167" s="4">
        <f>Månad[[#This Row],[Nederbörd för perioden]]/$K$11*100</f>
        <v>193.09859154929575</v>
      </c>
    </row>
    <row r="168" spans="1:7" x14ac:dyDescent="0.3">
      <c r="A168">
        <v>1974</v>
      </c>
      <c r="B168" t="s">
        <v>13</v>
      </c>
      <c r="C168" t="str">
        <f t="shared" si="2"/>
        <v>nov.74</v>
      </c>
      <c r="D168" s="4">
        <v>4.0999999999999996</v>
      </c>
      <c r="E168" s="4">
        <f>Månad[[#This Row],[Medeltemperatur]]-$J$12</f>
        <v>0.39999999999999947</v>
      </c>
      <c r="F168" s="4">
        <v>110.2</v>
      </c>
      <c r="G168" s="4">
        <f>Månad[[#This Row],[Nederbörd för perioden]]/$K$12*100</f>
        <v>172.1875</v>
      </c>
    </row>
    <row r="169" spans="1:7" x14ac:dyDescent="0.3">
      <c r="A169">
        <v>1974</v>
      </c>
      <c r="B169" t="s">
        <v>14</v>
      </c>
      <c r="C169" t="str">
        <f t="shared" si="2"/>
        <v>dec.74</v>
      </c>
      <c r="D169" s="4">
        <v>2.4</v>
      </c>
      <c r="E169" s="4">
        <f>Månad[[#This Row],[Medeltemperatur]]-$J$13</f>
        <v>1.4</v>
      </c>
      <c r="F169" s="4">
        <v>76.599999999999994</v>
      </c>
      <c r="G169" s="4">
        <f>Månad[[#This Row],[Nederbörd för perioden]]/$K$13*100</f>
        <v>132.06896551724137</v>
      </c>
    </row>
    <row r="170" spans="1:7" x14ac:dyDescent="0.3">
      <c r="A170" s="12">
        <v>1975</v>
      </c>
      <c r="B170" s="12" t="s">
        <v>2</v>
      </c>
      <c r="C170" s="12" t="str">
        <f t="shared" si="2"/>
        <v>jan.75</v>
      </c>
      <c r="D170" s="13">
        <v>1.5</v>
      </c>
      <c r="E170" s="13">
        <f>Månad[[#This Row],[Medeltemperatur]]-$J$2</f>
        <v>2.4</v>
      </c>
      <c r="F170" s="13">
        <v>32.5</v>
      </c>
      <c r="G170" s="13">
        <f>Månad[[#This Row],[Nederbörd för perioden]]/$K$2*100</f>
        <v>67.708333333333343</v>
      </c>
    </row>
    <row r="171" spans="1:7" x14ac:dyDescent="0.3">
      <c r="A171">
        <v>1975</v>
      </c>
      <c r="B171" t="s">
        <v>4</v>
      </c>
      <c r="C171" t="str">
        <f t="shared" si="2"/>
        <v>feb.75</v>
      </c>
      <c r="D171" s="4">
        <v>0.1</v>
      </c>
      <c r="E171" s="4">
        <f>Månad[[#This Row],[Medeltemperatur]]-$J$3</f>
        <v>2</v>
      </c>
      <c r="F171" s="4">
        <v>12.7</v>
      </c>
      <c r="G171" s="4">
        <f>Månad[[#This Row],[Nederbörd för perioden]]/$K$3*100</f>
        <v>38.484848484848484</v>
      </c>
    </row>
    <row r="172" spans="1:7" x14ac:dyDescent="0.3">
      <c r="A172">
        <v>1975</v>
      </c>
      <c r="B172" t="s">
        <v>5</v>
      </c>
      <c r="C172" t="str">
        <f t="shared" si="2"/>
        <v>mar.75</v>
      </c>
      <c r="D172" s="4">
        <v>0.7</v>
      </c>
      <c r="E172" s="4">
        <f>Månad[[#This Row],[Medeltemperatur]]-$J$4</f>
        <v>0.7</v>
      </c>
      <c r="F172" s="4">
        <v>18.3</v>
      </c>
      <c r="G172" s="4">
        <f>Månad[[#This Row],[Nederbörd för perioden]]/$K$4*100</f>
        <v>61</v>
      </c>
    </row>
    <row r="173" spans="1:7" x14ac:dyDescent="0.3">
      <c r="A173">
        <v>1975</v>
      </c>
      <c r="B173" t="s">
        <v>6</v>
      </c>
      <c r="C173" t="str">
        <f t="shared" si="2"/>
        <v>apr.75</v>
      </c>
      <c r="D173" s="4">
        <v>3.2</v>
      </c>
      <c r="E173" s="4">
        <f>Månad[[#This Row],[Medeltemperatur]]-$J$5</f>
        <v>-0.59999999999999964</v>
      </c>
      <c r="F173" s="4">
        <v>19.600000000000001</v>
      </c>
      <c r="G173" s="4">
        <f>Månad[[#This Row],[Nederbörd för perioden]]/$K$5*100</f>
        <v>70</v>
      </c>
    </row>
    <row r="174" spans="1:7" x14ac:dyDescent="0.3">
      <c r="A174">
        <v>1975</v>
      </c>
      <c r="B174" t="s">
        <v>7</v>
      </c>
      <c r="C174" t="str">
        <f t="shared" si="2"/>
        <v>maj.75</v>
      </c>
      <c r="D174" s="4">
        <v>9</v>
      </c>
      <c r="E174" s="4">
        <f>Månad[[#This Row],[Medeltemperatur]]-$J$6</f>
        <v>0.40000000000000036</v>
      </c>
      <c r="F174" s="4">
        <v>42.8</v>
      </c>
      <c r="G174" s="4">
        <f>Månad[[#This Row],[Nederbörd för perioden]]/$K$6*100</f>
        <v>125.88235294117646</v>
      </c>
    </row>
    <row r="175" spans="1:7" x14ac:dyDescent="0.3">
      <c r="A175">
        <v>1975</v>
      </c>
      <c r="B175" t="s">
        <v>8</v>
      </c>
      <c r="C175" t="str">
        <f t="shared" si="2"/>
        <v>jun.75</v>
      </c>
      <c r="D175" s="4">
        <v>12.4</v>
      </c>
      <c r="E175" s="4">
        <f>Månad[[#This Row],[Medeltemperatur]]-$J$7</f>
        <v>-0.79999999999999893</v>
      </c>
      <c r="F175" s="4">
        <v>30</v>
      </c>
      <c r="G175" s="4">
        <f>Månad[[#This Row],[Nederbörd för perioden]]/$K$7*100</f>
        <v>57.692307692307686</v>
      </c>
    </row>
    <row r="176" spans="1:7" x14ac:dyDescent="0.3">
      <c r="A176">
        <v>1975</v>
      </c>
      <c r="B176" t="s">
        <v>9</v>
      </c>
      <c r="C176" t="str">
        <f t="shared" si="2"/>
        <v>jul.75</v>
      </c>
      <c r="D176" s="4">
        <v>16.399999999999999</v>
      </c>
      <c r="E176" s="4">
        <f>Månad[[#This Row],[Medeltemperatur]]-$J$8</f>
        <v>-0.60000000000000142</v>
      </c>
      <c r="F176" s="4">
        <v>15.7</v>
      </c>
      <c r="G176" s="4">
        <f>Månad[[#This Row],[Nederbörd för perioden]]/$K$8*100</f>
        <v>33.404255319148938</v>
      </c>
    </row>
    <row r="177" spans="1:7" x14ac:dyDescent="0.3">
      <c r="A177">
        <v>1975</v>
      </c>
      <c r="B177" t="s">
        <v>10</v>
      </c>
      <c r="C177" t="str">
        <f t="shared" si="2"/>
        <v>aug.75</v>
      </c>
      <c r="D177" s="4">
        <v>17.100000000000001</v>
      </c>
      <c r="E177" s="4">
        <f>Månad[[#This Row],[Medeltemperatur]]-$J$9</f>
        <v>0.60000000000000142</v>
      </c>
      <c r="F177" s="4">
        <v>63.3</v>
      </c>
      <c r="G177" s="4">
        <f>Månad[[#This Row],[Nederbörd för perioden]]/$K$9*100</f>
        <v>102.09677419354838</v>
      </c>
    </row>
    <row r="178" spans="1:7" x14ac:dyDescent="0.3">
      <c r="A178">
        <v>1975</v>
      </c>
      <c r="B178" t="s">
        <v>11</v>
      </c>
      <c r="C178" t="str">
        <f t="shared" si="2"/>
        <v>sep.75</v>
      </c>
      <c r="D178" s="4">
        <v>13.4</v>
      </c>
      <c r="E178" s="4">
        <f>Månad[[#This Row],[Medeltemperatur]]-$J$10</f>
        <v>1</v>
      </c>
      <c r="F178" s="4">
        <v>63.5</v>
      </c>
      <c r="G178" s="4">
        <f>Månad[[#This Row],[Nederbörd för perioden]]/$K$10*100</f>
        <v>107.62711864406779</v>
      </c>
    </row>
    <row r="179" spans="1:7" x14ac:dyDescent="0.3">
      <c r="A179">
        <v>1975</v>
      </c>
      <c r="B179" t="s">
        <v>12</v>
      </c>
      <c r="C179" t="str">
        <f t="shared" si="2"/>
        <v>okt.75</v>
      </c>
      <c r="D179" s="4">
        <v>7.1</v>
      </c>
      <c r="E179" s="4">
        <f>Månad[[#This Row],[Medeltemperatur]]-$J$11</f>
        <v>-0.30000000000000071</v>
      </c>
      <c r="F179" s="4">
        <v>44.3</v>
      </c>
      <c r="G179" s="4">
        <f>Månad[[#This Row],[Nederbörd för perioden]]/$K$11*100</f>
        <v>62.394366197183096</v>
      </c>
    </row>
    <row r="180" spans="1:7" x14ac:dyDescent="0.3">
      <c r="A180">
        <v>1975</v>
      </c>
      <c r="B180" t="s">
        <v>13</v>
      </c>
      <c r="C180" t="str">
        <f t="shared" si="2"/>
        <v>nov.75</v>
      </c>
      <c r="D180" s="4">
        <v>4.3</v>
      </c>
      <c r="E180" s="4">
        <f>Månad[[#This Row],[Medeltemperatur]]-$J$12</f>
        <v>0.59999999999999964</v>
      </c>
      <c r="F180" s="4">
        <v>42.6</v>
      </c>
      <c r="G180" s="4">
        <f>Månad[[#This Row],[Nederbörd för perioden]]/$K$12*100</f>
        <v>66.5625</v>
      </c>
    </row>
    <row r="181" spans="1:7" x14ac:dyDescent="0.3">
      <c r="A181">
        <v>1975</v>
      </c>
      <c r="B181" t="s">
        <v>14</v>
      </c>
      <c r="C181" t="str">
        <f t="shared" si="2"/>
        <v>dec.75</v>
      </c>
      <c r="D181" s="4">
        <v>1.6</v>
      </c>
      <c r="E181" s="4">
        <f>Månad[[#This Row],[Medeltemperatur]]-$J$13</f>
        <v>0.60000000000000009</v>
      </c>
      <c r="F181" s="4">
        <v>26.7</v>
      </c>
      <c r="G181" s="4">
        <f>Månad[[#This Row],[Nederbörd för perioden]]/$K$13*100</f>
        <v>46.03448275862069</v>
      </c>
    </row>
    <row r="182" spans="1:7" x14ac:dyDescent="0.3">
      <c r="A182" s="12">
        <v>1976</v>
      </c>
      <c r="B182" s="12" t="s">
        <v>2</v>
      </c>
      <c r="C182" s="12" t="str">
        <f t="shared" si="2"/>
        <v>jan.76</v>
      </c>
      <c r="D182" s="13">
        <v>-4.0999999999999996</v>
      </c>
      <c r="E182" s="13">
        <f>Månad[[#This Row],[Medeltemperatur]]-$J$2</f>
        <v>-3.1999999999999997</v>
      </c>
      <c r="F182" s="13">
        <v>31.7</v>
      </c>
      <c r="G182" s="13">
        <f>Månad[[#This Row],[Nederbörd för perioden]]/$K$2*100</f>
        <v>66.041666666666671</v>
      </c>
    </row>
    <row r="183" spans="1:7" x14ac:dyDescent="0.3">
      <c r="A183">
        <v>1976</v>
      </c>
      <c r="B183" t="s">
        <v>4</v>
      </c>
      <c r="C183" t="str">
        <f t="shared" si="2"/>
        <v>feb.76</v>
      </c>
      <c r="D183" s="4">
        <v>-2.4</v>
      </c>
      <c r="E183" s="4">
        <f>Månad[[#This Row],[Medeltemperatur]]-$J$3</f>
        <v>-0.5</v>
      </c>
      <c r="F183" s="4">
        <v>10.3</v>
      </c>
      <c r="G183" s="4">
        <f>Månad[[#This Row],[Nederbörd för perioden]]/$K$3*100</f>
        <v>31.212121212121215</v>
      </c>
    </row>
    <row r="184" spans="1:7" x14ac:dyDescent="0.3">
      <c r="A184">
        <v>1976</v>
      </c>
      <c r="B184" t="s">
        <v>5</v>
      </c>
      <c r="C184" t="str">
        <f t="shared" si="2"/>
        <v>mar.76</v>
      </c>
      <c r="D184" s="4">
        <v>-3.8</v>
      </c>
      <c r="E184" s="4">
        <f>Månad[[#This Row],[Medeltemperatur]]-$J$4</f>
        <v>-3.8</v>
      </c>
      <c r="F184" s="4">
        <v>24.2</v>
      </c>
      <c r="G184" s="4">
        <f>Månad[[#This Row],[Nederbörd för perioden]]/$K$4*100</f>
        <v>80.666666666666657</v>
      </c>
    </row>
    <row r="185" spans="1:7" x14ac:dyDescent="0.3">
      <c r="A185">
        <v>1976</v>
      </c>
      <c r="B185" t="s">
        <v>6</v>
      </c>
      <c r="C185" t="str">
        <f t="shared" si="2"/>
        <v>apr.76</v>
      </c>
      <c r="D185" s="4">
        <v>2</v>
      </c>
      <c r="E185" s="4">
        <f>Månad[[#This Row],[Medeltemperatur]]-$J$5</f>
        <v>-1.7999999999999998</v>
      </c>
      <c r="F185" s="4">
        <v>16</v>
      </c>
      <c r="G185" s="4">
        <f>Månad[[#This Row],[Nederbörd för perioden]]/$K$5*100</f>
        <v>57.142857142857139</v>
      </c>
    </row>
    <row r="186" spans="1:7" x14ac:dyDescent="0.3">
      <c r="A186">
        <v>1976</v>
      </c>
      <c r="B186" t="s">
        <v>7</v>
      </c>
      <c r="C186" t="str">
        <f t="shared" si="2"/>
        <v>maj.76</v>
      </c>
      <c r="D186" s="4">
        <v>8.5</v>
      </c>
      <c r="E186" s="4">
        <f>Månad[[#This Row],[Medeltemperatur]]-$J$6</f>
        <v>-9.9999999999999645E-2</v>
      </c>
      <c r="F186" s="4">
        <v>18.100000000000001</v>
      </c>
      <c r="G186" s="4">
        <f>Månad[[#This Row],[Nederbörd för perioden]]/$K$6*100</f>
        <v>53.235294117647058</v>
      </c>
    </row>
    <row r="187" spans="1:7" x14ac:dyDescent="0.3">
      <c r="A187">
        <v>1976</v>
      </c>
      <c r="B187" t="s">
        <v>8</v>
      </c>
      <c r="C187" t="str">
        <f t="shared" si="2"/>
        <v>jun.76</v>
      </c>
      <c r="D187" s="4">
        <v>11.7</v>
      </c>
      <c r="E187" s="4">
        <f>Månad[[#This Row],[Medeltemperatur]]-$J$7</f>
        <v>-1.5</v>
      </c>
      <c r="F187" s="4">
        <v>29.8</v>
      </c>
      <c r="G187" s="4">
        <f>Månad[[#This Row],[Nederbörd för perioden]]/$K$7*100</f>
        <v>57.307692307692307</v>
      </c>
    </row>
    <row r="188" spans="1:7" x14ac:dyDescent="0.3">
      <c r="A188">
        <v>1976</v>
      </c>
      <c r="B188" t="s">
        <v>9</v>
      </c>
      <c r="C188" t="str">
        <f t="shared" si="2"/>
        <v>jul.76</v>
      </c>
      <c r="D188" s="4">
        <v>14.7</v>
      </c>
      <c r="E188" s="4">
        <f>Månad[[#This Row],[Medeltemperatur]]-$J$8</f>
        <v>-2.3000000000000007</v>
      </c>
      <c r="F188" s="4">
        <v>36.4</v>
      </c>
      <c r="G188" s="4">
        <f>Månad[[#This Row],[Nederbörd för perioden]]/$K$8*100</f>
        <v>77.446808510638306</v>
      </c>
    </row>
    <row r="189" spans="1:7" x14ac:dyDescent="0.3">
      <c r="A189">
        <v>1976</v>
      </c>
      <c r="B189" t="s">
        <v>10</v>
      </c>
      <c r="C189" t="str">
        <f t="shared" si="2"/>
        <v>aug.76</v>
      </c>
      <c r="D189" s="4">
        <v>15.4</v>
      </c>
      <c r="E189" s="4">
        <f>Månad[[#This Row],[Medeltemperatur]]-$J$9</f>
        <v>-1.0999999999999996</v>
      </c>
      <c r="F189" s="4">
        <v>20.3</v>
      </c>
      <c r="G189" s="4">
        <f>Månad[[#This Row],[Nederbörd för perioden]]/$K$9*100</f>
        <v>32.741935483870968</v>
      </c>
    </row>
    <row r="190" spans="1:7" x14ac:dyDescent="0.3">
      <c r="A190">
        <v>1976</v>
      </c>
      <c r="B190" t="s">
        <v>11</v>
      </c>
      <c r="C190" t="str">
        <f t="shared" si="2"/>
        <v>sep.76</v>
      </c>
      <c r="D190" s="4">
        <v>9.3000000000000007</v>
      </c>
      <c r="E190" s="4">
        <f>Månad[[#This Row],[Medeltemperatur]]-$J$10</f>
        <v>-3.0999999999999996</v>
      </c>
      <c r="F190" s="4">
        <v>51</v>
      </c>
      <c r="G190" s="4">
        <f>Månad[[#This Row],[Nederbörd för perioden]]/$K$10*100</f>
        <v>86.440677966101703</v>
      </c>
    </row>
    <row r="191" spans="1:7" x14ac:dyDescent="0.3">
      <c r="A191">
        <v>1976</v>
      </c>
      <c r="B191" t="s">
        <v>12</v>
      </c>
      <c r="C191" t="str">
        <f t="shared" si="2"/>
        <v>okt.76</v>
      </c>
      <c r="D191" s="4">
        <v>5.5</v>
      </c>
      <c r="E191" s="4">
        <f>Månad[[#This Row],[Medeltemperatur]]-$J$11</f>
        <v>-1.9000000000000004</v>
      </c>
      <c r="F191" s="4">
        <v>19.399999999999999</v>
      </c>
      <c r="G191" s="4">
        <f>Månad[[#This Row],[Nederbörd för perioden]]/$K$11*100</f>
        <v>27.323943661971828</v>
      </c>
    </row>
    <row r="192" spans="1:7" x14ac:dyDescent="0.3">
      <c r="A192">
        <v>1976</v>
      </c>
      <c r="B192" t="s">
        <v>13</v>
      </c>
      <c r="C192" t="str">
        <f t="shared" si="2"/>
        <v>nov.76</v>
      </c>
      <c r="D192" s="4">
        <v>2.9</v>
      </c>
      <c r="E192" s="4">
        <f>Månad[[#This Row],[Medeltemperatur]]-$J$12</f>
        <v>-0.80000000000000027</v>
      </c>
      <c r="F192" s="4">
        <v>46</v>
      </c>
      <c r="G192" s="4">
        <f>Månad[[#This Row],[Nederbörd för perioden]]/$K$12*100</f>
        <v>71.875</v>
      </c>
    </row>
    <row r="193" spans="1:7" x14ac:dyDescent="0.3">
      <c r="A193">
        <v>1976</v>
      </c>
      <c r="B193" t="s">
        <v>14</v>
      </c>
      <c r="C193" t="str">
        <f t="shared" si="2"/>
        <v>dec.76</v>
      </c>
      <c r="D193" s="4">
        <v>-1.6</v>
      </c>
      <c r="E193" s="4">
        <f>Månad[[#This Row],[Medeltemperatur]]-$J$13</f>
        <v>-2.6</v>
      </c>
      <c r="F193" s="4">
        <v>55.1</v>
      </c>
      <c r="G193" s="4">
        <f>Månad[[#This Row],[Nederbörd för perioden]]/$K$13*100</f>
        <v>95</v>
      </c>
    </row>
    <row r="194" spans="1:7" x14ac:dyDescent="0.3">
      <c r="A194" s="12">
        <v>1977</v>
      </c>
      <c r="B194" s="12" t="s">
        <v>2</v>
      </c>
      <c r="C194" s="12" t="str">
        <f t="shared" ref="C194:C257" si="3">LEFT(B194,3)&amp;"."&amp;RIGHT(A194,2)</f>
        <v>jan.77</v>
      </c>
      <c r="D194" s="13">
        <v>-1.5</v>
      </c>
      <c r="E194" s="13">
        <f>Månad[[#This Row],[Medeltemperatur]]-$J$2</f>
        <v>-0.6</v>
      </c>
      <c r="F194" s="13">
        <v>46</v>
      </c>
      <c r="G194" s="13">
        <f>Månad[[#This Row],[Nederbörd för perioden]]/$K$2*100</f>
        <v>95.833333333333343</v>
      </c>
    </row>
    <row r="195" spans="1:7" x14ac:dyDescent="0.3">
      <c r="A195">
        <v>1977</v>
      </c>
      <c r="B195" t="s">
        <v>4</v>
      </c>
      <c r="C195" t="str">
        <f t="shared" si="3"/>
        <v>feb.77</v>
      </c>
      <c r="D195" s="4">
        <v>-5.2</v>
      </c>
      <c r="E195" s="4">
        <f>Månad[[#This Row],[Medeltemperatur]]-$J$3</f>
        <v>-3.3000000000000003</v>
      </c>
      <c r="F195" s="4">
        <v>20.100000000000001</v>
      </c>
      <c r="G195" s="4">
        <f>Månad[[#This Row],[Nederbörd för perioden]]/$K$3*100</f>
        <v>60.909090909090914</v>
      </c>
    </row>
    <row r="196" spans="1:7" x14ac:dyDescent="0.3">
      <c r="A196">
        <v>1977</v>
      </c>
      <c r="B196" t="s">
        <v>5</v>
      </c>
      <c r="C196" t="str">
        <f t="shared" si="3"/>
        <v>mar.77</v>
      </c>
      <c r="D196" s="4">
        <v>-0.6</v>
      </c>
      <c r="E196" s="4">
        <f>Månad[[#This Row],[Medeltemperatur]]-$J$4</f>
        <v>-0.6</v>
      </c>
      <c r="F196" s="4">
        <v>16.3</v>
      </c>
      <c r="G196" s="4">
        <f>Månad[[#This Row],[Nederbörd för perioden]]/$K$4*100</f>
        <v>54.333333333333336</v>
      </c>
    </row>
    <row r="197" spans="1:7" x14ac:dyDescent="0.3">
      <c r="A197">
        <v>1977</v>
      </c>
      <c r="B197" t="s">
        <v>6</v>
      </c>
      <c r="C197" t="str">
        <f t="shared" si="3"/>
        <v>apr.77</v>
      </c>
      <c r="D197" s="4">
        <v>1.5</v>
      </c>
      <c r="E197" s="4">
        <f>Månad[[#This Row],[Medeltemperatur]]-$J$5</f>
        <v>-2.2999999999999998</v>
      </c>
      <c r="F197" s="4">
        <v>27.5</v>
      </c>
      <c r="G197" s="4">
        <f>Månad[[#This Row],[Nederbörd för perioden]]/$K$5*100</f>
        <v>98.214285714285708</v>
      </c>
    </row>
    <row r="198" spans="1:7" x14ac:dyDescent="0.3">
      <c r="A198">
        <v>1977</v>
      </c>
      <c r="B198" t="s">
        <v>7</v>
      </c>
      <c r="C198" t="str">
        <f t="shared" si="3"/>
        <v>maj.77</v>
      </c>
      <c r="D198" s="4">
        <v>7.3</v>
      </c>
      <c r="E198" s="4">
        <f>Månad[[#This Row],[Medeltemperatur]]-$J$6</f>
        <v>-1.2999999999999998</v>
      </c>
      <c r="F198" s="4">
        <v>43.9</v>
      </c>
      <c r="G198" s="4">
        <f>Månad[[#This Row],[Nederbörd för perioden]]/$K$6*100</f>
        <v>129.11764705882351</v>
      </c>
    </row>
    <row r="199" spans="1:7" x14ac:dyDescent="0.3">
      <c r="A199">
        <v>1977</v>
      </c>
      <c r="B199" t="s">
        <v>8</v>
      </c>
      <c r="C199" t="str">
        <f t="shared" si="3"/>
        <v>jun.77</v>
      </c>
      <c r="D199" s="4">
        <v>12.4</v>
      </c>
      <c r="E199" s="4">
        <f>Månad[[#This Row],[Medeltemperatur]]-$J$7</f>
        <v>-0.79999999999999893</v>
      </c>
      <c r="F199" s="4">
        <v>43.8</v>
      </c>
      <c r="G199" s="4">
        <f>Månad[[#This Row],[Nederbörd för perioden]]/$K$7*100</f>
        <v>84.230769230769226</v>
      </c>
    </row>
    <row r="200" spans="1:7" x14ac:dyDescent="0.3">
      <c r="A200">
        <v>1977</v>
      </c>
      <c r="B200" t="s">
        <v>9</v>
      </c>
      <c r="C200" t="str">
        <f t="shared" si="3"/>
        <v>jul.77</v>
      </c>
      <c r="D200" s="4">
        <v>13.1</v>
      </c>
      <c r="E200" s="4">
        <f>Månad[[#This Row],[Medeltemperatur]]-$J$8</f>
        <v>-3.9000000000000004</v>
      </c>
      <c r="F200" s="4">
        <v>129.1</v>
      </c>
      <c r="G200" s="4">
        <f>Månad[[#This Row],[Nederbörd för perioden]]/$K$8*100</f>
        <v>274.68085106382978</v>
      </c>
    </row>
    <row r="201" spans="1:7" x14ac:dyDescent="0.3">
      <c r="A201">
        <v>1977</v>
      </c>
      <c r="B201" t="s">
        <v>10</v>
      </c>
      <c r="C201" t="str">
        <f t="shared" si="3"/>
        <v>aug.77</v>
      </c>
      <c r="D201" s="4">
        <v>14.3</v>
      </c>
      <c r="E201" s="4">
        <f>Månad[[#This Row],[Medeltemperatur]]-$J$9</f>
        <v>-2.1999999999999993</v>
      </c>
      <c r="F201" s="4">
        <v>66.599999999999994</v>
      </c>
      <c r="G201" s="4">
        <f>Månad[[#This Row],[Nederbörd för perioden]]/$K$9*100</f>
        <v>107.41935483870965</v>
      </c>
    </row>
    <row r="202" spans="1:7" x14ac:dyDescent="0.3">
      <c r="A202">
        <v>1977</v>
      </c>
      <c r="B202" t="s">
        <v>11</v>
      </c>
      <c r="C202" t="str">
        <f t="shared" si="3"/>
        <v>sep.77</v>
      </c>
      <c r="D202" s="4">
        <v>9.6999999999999993</v>
      </c>
      <c r="E202" s="4">
        <f>Månad[[#This Row],[Medeltemperatur]]-$J$10</f>
        <v>-2.7000000000000011</v>
      </c>
      <c r="F202" s="4">
        <v>41.2</v>
      </c>
      <c r="G202" s="4">
        <f>Månad[[#This Row],[Nederbörd för perioden]]/$K$10*100</f>
        <v>69.830508474576277</v>
      </c>
    </row>
    <row r="203" spans="1:7" x14ac:dyDescent="0.3">
      <c r="A203">
        <v>1977</v>
      </c>
      <c r="B203" t="s">
        <v>12</v>
      </c>
      <c r="C203" t="str">
        <f t="shared" si="3"/>
        <v>okt.77</v>
      </c>
      <c r="D203" s="4">
        <v>7.2</v>
      </c>
      <c r="E203" s="4">
        <f>Månad[[#This Row],[Medeltemperatur]]-$J$11</f>
        <v>-0.20000000000000018</v>
      </c>
      <c r="F203" s="4">
        <v>48.5</v>
      </c>
      <c r="G203" s="4">
        <f>Månad[[#This Row],[Nederbörd för perioden]]/$K$11*100</f>
        <v>68.309859154929569</v>
      </c>
    </row>
    <row r="204" spans="1:7" x14ac:dyDescent="0.3">
      <c r="A204">
        <v>1977</v>
      </c>
      <c r="B204" t="s">
        <v>13</v>
      </c>
      <c r="C204" t="str">
        <f t="shared" si="3"/>
        <v>nov.77</v>
      </c>
      <c r="D204" s="4">
        <v>3.9</v>
      </c>
      <c r="E204" s="4">
        <f>Månad[[#This Row],[Medeltemperatur]]-$J$12</f>
        <v>0.19999999999999973</v>
      </c>
      <c r="F204" s="4">
        <v>75.599999999999994</v>
      </c>
      <c r="G204" s="4">
        <f>Månad[[#This Row],[Nederbörd för perioden]]/$K$12*100</f>
        <v>118.12499999999999</v>
      </c>
    </row>
    <row r="205" spans="1:7" x14ac:dyDescent="0.3">
      <c r="A205">
        <v>1977</v>
      </c>
      <c r="B205" t="s">
        <v>14</v>
      </c>
      <c r="C205" t="str">
        <f t="shared" si="3"/>
        <v>dec.77</v>
      </c>
      <c r="D205" s="4">
        <v>0.6</v>
      </c>
      <c r="E205" s="4">
        <f>Månad[[#This Row],[Medeltemperatur]]-$J$13</f>
        <v>-0.4</v>
      </c>
      <c r="F205" s="4">
        <v>26.5</v>
      </c>
      <c r="G205" s="4">
        <f>Månad[[#This Row],[Nederbörd för perioden]]/$K$13*100</f>
        <v>45.689655172413794</v>
      </c>
    </row>
    <row r="206" spans="1:7" x14ac:dyDescent="0.3">
      <c r="A206" s="12">
        <v>1978</v>
      </c>
      <c r="B206" s="12" t="s">
        <v>2</v>
      </c>
      <c r="C206" s="12" t="str">
        <f t="shared" si="3"/>
        <v>jan.78</v>
      </c>
      <c r="D206" s="13">
        <v>-0.7</v>
      </c>
      <c r="E206" s="13">
        <f>Månad[[#This Row],[Medeltemperatur]]-$J$2</f>
        <v>0.20000000000000007</v>
      </c>
      <c r="F206" s="13">
        <v>17.399999999999999</v>
      </c>
      <c r="G206" s="13">
        <f>Månad[[#This Row],[Nederbörd för perioden]]/$K$2*100</f>
        <v>36.25</v>
      </c>
    </row>
    <row r="207" spans="1:7" x14ac:dyDescent="0.3">
      <c r="A207">
        <v>1978</v>
      </c>
      <c r="B207" t="s">
        <v>4</v>
      </c>
      <c r="C207" t="str">
        <f t="shared" si="3"/>
        <v>feb.78</v>
      </c>
      <c r="D207" s="4">
        <v>-7.1</v>
      </c>
      <c r="E207" s="4">
        <f>Månad[[#This Row],[Medeltemperatur]]-$J$3</f>
        <v>-5.1999999999999993</v>
      </c>
      <c r="F207" s="4">
        <v>6.5</v>
      </c>
      <c r="G207" s="4">
        <f>Månad[[#This Row],[Nederbörd för perioden]]/$K$3*100</f>
        <v>19.696969696969695</v>
      </c>
    </row>
    <row r="208" spans="1:7" x14ac:dyDescent="0.3">
      <c r="A208">
        <v>1978</v>
      </c>
      <c r="B208" t="s">
        <v>5</v>
      </c>
      <c r="C208" t="str">
        <f t="shared" si="3"/>
        <v>mar.78</v>
      </c>
      <c r="D208" s="4">
        <v>-2.2999999999999998</v>
      </c>
      <c r="E208" s="4">
        <f>Månad[[#This Row],[Medeltemperatur]]-$J$4</f>
        <v>-2.2999999999999998</v>
      </c>
      <c r="F208" s="4">
        <v>46</v>
      </c>
      <c r="G208" s="4">
        <f>Månad[[#This Row],[Nederbörd för perioden]]/$K$4*100</f>
        <v>153.33333333333334</v>
      </c>
    </row>
    <row r="209" spans="1:7" x14ac:dyDescent="0.3">
      <c r="A209">
        <v>1978</v>
      </c>
      <c r="B209" t="s">
        <v>6</v>
      </c>
      <c r="C209" t="str">
        <f t="shared" si="3"/>
        <v>apr.78</v>
      </c>
      <c r="D209" s="4">
        <v>1.6</v>
      </c>
      <c r="E209" s="4">
        <f>Månad[[#This Row],[Medeltemperatur]]-$J$5</f>
        <v>-2.1999999999999997</v>
      </c>
      <c r="F209" s="4">
        <v>10</v>
      </c>
      <c r="G209" s="4">
        <f>Månad[[#This Row],[Nederbörd för perioden]]/$K$5*100</f>
        <v>35.714285714285715</v>
      </c>
    </row>
    <row r="210" spans="1:7" x14ac:dyDescent="0.3">
      <c r="A210">
        <v>1978</v>
      </c>
      <c r="B210" t="s">
        <v>7</v>
      </c>
      <c r="C210" t="str">
        <f t="shared" si="3"/>
        <v>maj.78</v>
      </c>
      <c r="D210" s="4">
        <v>8</v>
      </c>
      <c r="E210" s="4">
        <f>Månad[[#This Row],[Medeltemperatur]]-$J$6</f>
        <v>-0.59999999999999964</v>
      </c>
      <c r="F210" s="4">
        <v>14.6</v>
      </c>
      <c r="G210" s="4">
        <f>Månad[[#This Row],[Nederbörd för perioden]]/$K$6*100</f>
        <v>42.941176470588232</v>
      </c>
    </row>
    <row r="211" spans="1:7" x14ac:dyDescent="0.3">
      <c r="A211">
        <v>1978</v>
      </c>
      <c r="B211" t="s">
        <v>8</v>
      </c>
      <c r="C211" t="str">
        <f t="shared" si="3"/>
        <v>jun.78</v>
      </c>
      <c r="D211" s="4">
        <v>12.8</v>
      </c>
      <c r="E211" s="4">
        <f>Månad[[#This Row],[Medeltemperatur]]-$J$7</f>
        <v>-0.39999999999999858</v>
      </c>
      <c r="F211" s="4">
        <v>29.9</v>
      </c>
      <c r="G211" s="4">
        <f>Månad[[#This Row],[Nederbörd för perioden]]/$K$7*100</f>
        <v>57.499999999999993</v>
      </c>
    </row>
    <row r="212" spans="1:7" x14ac:dyDescent="0.3">
      <c r="A212">
        <v>1978</v>
      </c>
      <c r="B212" t="s">
        <v>9</v>
      </c>
      <c r="C212" t="str">
        <f t="shared" si="3"/>
        <v>jul.78</v>
      </c>
      <c r="D212" s="4">
        <v>14</v>
      </c>
      <c r="E212" s="4">
        <f>Månad[[#This Row],[Medeltemperatur]]-$J$8</f>
        <v>-3</v>
      </c>
      <c r="F212" s="4">
        <v>36.1</v>
      </c>
      <c r="G212" s="4">
        <f>Månad[[#This Row],[Nederbörd för perioden]]/$K$8*100</f>
        <v>76.808510638297875</v>
      </c>
    </row>
    <row r="213" spans="1:7" x14ac:dyDescent="0.3">
      <c r="A213">
        <v>1978</v>
      </c>
      <c r="B213" t="s">
        <v>10</v>
      </c>
      <c r="C213" t="str">
        <f t="shared" si="3"/>
        <v>aug.78</v>
      </c>
      <c r="D213" s="4">
        <v>14.6</v>
      </c>
      <c r="E213" s="4">
        <f>Månad[[#This Row],[Medeltemperatur]]-$J$9</f>
        <v>-1.9000000000000004</v>
      </c>
      <c r="F213" s="4">
        <v>65.7</v>
      </c>
      <c r="G213" s="4">
        <f>Månad[[#This Row],[Nederbörd för perioden]]/$K$9*100</f>
        <v>105.96774193548389</v>
      </c>
    </row>
    <row r="214" spans="1:7" x14ac:dyDescent="0.3">
      <c r="A214">
        <v>1978</v>
      </c>
      <c r="B214" t="s">
        <v>11</v>
      </c>
      <c r="C214" t="str">
        <f t="shared" si="3"/>
        <v>sep.78</v>
      </c>
      <c r="D214" s="4">
        <v>9.8000000000000007</v>
      </c>
      <c r="E214" s="4">
        <f>Månad[[#This Row],[Medeltemperatur]]-$J$10</f>
        <v>-2.5999999999999996</v>
      </c>
      <c r="F214" s="4">
        <v>101.8</v>
      </c>
      <c r="G214" s="4">
        <f>Månad[[#This Row],[Nederbörd för perioden]]/$K$10*100</f>
        <v>172.54237288135593</v>
      </c>
    </row>
    <row r="215" spans="1:7" x14ac:dyDescent="0.3">
      <c r="A215">
        <v>1978</v>
      </c>
      <c r="B215" t="s">
        <v>12</v>
      </c>
      <c r="C215" t="str">
        <f t="shared" si="3"/>
        <v>okt.78</v>
      </c>
      <c r="D215" s="4">
        <v>6.1</v>
      </c>
      <c r="E215" s="4">
        <f>Månad[[#This Row],[Medeltemperatur]]-$J$11</f>
        <v>-1.3000000000000007</v>
      </c>
      <c r="F215" s="4">
        <v>22</v>
      </c>
      <c r="G215" s="4">
        <f>Månad[[#This Row],[Nederbörd för perioden]]/$K$11*100</f>
        <v>30.985915492957744</v>
      </c>
    </row>
    <row r="216" spans="1:7" x14ac:dyDescent="0.3">
      <c r="A216">
        <v>1978</v>
      </c>
      <c r="B216" t="s">
        <v>13</v>
      </c>
      <c r="C216" t="str">
        <f t="shared" si="3"/>
        <v>nov.78</v>
      </c>
      <c r="D216" s="4">
        <v>4.2</v>
      </c>
      <c r="E216" s="4">
        <f>Månad[[#This Row],[Medeltemperatur]]-$J$12</f>
        <v>0.5</v>
      </c>
      <c r="F216" s="4">
        <v>45.7</v>
      </c>
      <c r="G216" s="4">
        <f>Månad[[#This Row],[Nederbörd för perioden]]/$K$12*100</f>
        <v>71.40625</v>
      </c>
    </row>
    <row r="217" spans="1:7" x14ac:dyDescent="0.3">
      <c r="A217">
        <v>1978</v>
      </c>
      <c r="B217" t="s">
        <v>14</v>
      </c>
      <c r="C217" t="str">
        <f t="shared" si="3"/>
        <v>dec.78</v>
      </c>
      <c r="D217" s="4">
        <v>-6.4</v>
      </c>
      <c r="E217" s="4">
        <f>Månad[[#This Row],[Medeltemperatur]]-$J$13</f>
        <v>-7.4</v>
      </c>
      <c r="F217" s="4">
        <v>7.8</v>
      </c>
      <c r="G217" s="4">
        <f>Månad[[#This Row],[Nederbörd för perioden]]/$K$13*100</f>
        <v>13.448275862068964</v>
      </c>
    </row>
    <row r="218" spans="1:7" x14ac:dyDescent="0.3">
      <c r="A218" s="12">
        <v>1979</v>
      </c>
      <c r="B218" s="12" t="s">
        <v>2</v>
      </c>
      <c r="C218" s="12" t="str">
        <f t="shared" si="3"/>
        <v>jan.79</v>
      </c>
      <c r="D218" s="13">
        <v>-6.7</v>
      </c>
      <c r="E218" s="13">
        <f>Månad[[#This Row],[Medeltemperatur]]-$J$2</f>
        <v>-5.8</v>
      </c>
      <c r="F218" s="13">
        <v>34</v>
      </c>
      <c r="G218" s="13">
        <f>Månad[[#This Row],[Nederbörd för perioden]]/$K$2*100</f>
        <v>70.833333333333343</v>
      </c>
    </row>
    <row r="219" spans="1:7" x14ac:dyDescent="0.3">
      <c r="A219">
        <v>1979</v>
      </c>
      <c r="B219" t="s">
        <v>4</v>
      </c>
      <c r="C219" t="str">
        <f t="shared" si="3"/>
        <v>feb.79</v>
      </c>
      <c r="D219" s="4">
        <v>-7</v>
      </c>
      <c r="E219" s="4">
        <f>Månad[[#This Row],[Medeltemperatur]]-$J$3</f>
        <v>-5.0999999999999996</v>
      </c>
      <c r="F219" s="4">
        <v>10.9</v>
      </c>
      <c r="G219" s="4">
        <f>Månad[[#This Row],[Nederbörd för perioden]]/$K$3*100</f>
        <v>33.030303030303031</v>
      </c>
    </row>
    <row r="220" spans="1:7" x14ac:dyDescent="0.3">
      <c r="A220">
        <v>1979</v>
      </c>
      <c r="B220" t="s">
        <v>5</v>
      </c>
      <c r="C220" t="str">
        <f t="shared" si="3"/>
        <v>mar.79</v>
      </c>
      <c r="D220" s="4">
        <v>-1</v>
      </c>
      <c r="E220" s="4">
        <f>Månad[[#This Row],[Medeltemperatur]]-$J$4</f>
        <v>-1</v>
      </c>
      <c r="F220" s="4">
        <v>28.9</v>
      </c>
      <c r="G220" s="4">
        <f>Månad[[#This Row],[Nederbörd för perioden]]/$K$4*100</f>
        <v>96.333333333333329</v>
      </c>
    </row>
    <row r="221" spans="1:7" x14ac:dyDescent="0.3">
      <c r="A221">
        <v>1979</v>
      </c>
      <c r="B221" t="s">
        <v>6</v>
      </c>
      <c r="C221" t="str">
        <f t="shared" si="3"/>
        <v>apr.79</v>
      </c>
      <c r="D221" s="4">
        <v>0.9</v>
      </c>
      <c r="E221" s="4">
        <f>Månad[[#This Row],[Medeltemperatur]]-$J$5</f>
        <v>-2.9</v>
      </c>
      <c r="F221" s="4">
        <v>40.299999999999997</v>
      </c>
      <c r="G221" s="4">
        <f>Månad[[#This Row],[Nederbörd för perioden]]/$K$5*100</f>
        <v>143.92857142857142</v>
      </c>
    </row>
    <row r="222" spans="1:7" x14ac:dyDescent="0.3">
      <c r="A222">
        <v>1979</v>
      </c>
      <c r="B222" t="s">
        <v>7</v>
      </c>
      <c r="C222" t="str">
        <f t="shared" si="3"/>
        <v>maj.79</v>
      </c>
      <c r="D222" s="4">
        <v>7.3</v>
      </c>
      <c r="E222" s="4">
        <f>Månad[[#This Row],[Medeltemperatur]]-$J$6</f>
        <v>-1.2999999999999998</v>
      </c>
      <c r="F222" s="4">
        <v>28.1</v>
      </c>
      <c r="G222" s="4">
        <f>Månad[[#This Row],[Nederbörd för perioden]]/$K$6*100</f>
        <v>82.64705882352942</v>
      </c>
    </row>
    <row r="223" spans="1:7" x14ac:dyDescent="0.3">
      <c r="A223">
        <v>1979</v>
      </c>
      <c r="B223" t="s">
        <v>8</v>
      </c>
      <c r="C223" t="str">
        <f t="shared" si="3"/>
        <v>jun.79</v>
      </c>
      <c r="D223" s="4">
        <v>13.9</v>
      </c>
      <c r="E223" s="4">
        <f>Månad[[#This Row],[Medeltemperatur]]-$J$7</f>
        <v>0.70000000000000107</v>
      </c>
      <c r="F223" s="4">
        <v>13.8</v>
      </c>
      <c r="G223" s="4">
        <f>Månad[[#This Row],[Nederbörd för perioden]]/$K$7*100</f>
        <v>26.53846153846154</v>
      </c>
    </row>
    <row r="224" spans="1:7" x14ac:dyDescent="0.3">
      <c r="A224">
        <v>1979</v>
      </c>
      <c r="B224" t="s">
        <v>9</v>
      </c>
      <c r="C224" t="str">
        <f t="shared" si="3"/>
        <v>jul.79</v>
      </c>
      <c r="D224" s="4">
        <v>14.8</v>
      </c>
      <c r="E224" s="4">
        <f>Månad[[#This Row],[Medeltemperatur]]-$J$8</f>
        <v>-2.1999999999999993</v>
      </c>
      <c r="F224" s="4">
        <v>34.4</v>
      </c>
      <c r="G224" s="4">
        <f>Månad[[#This Row],[Nederbörd för perioden]]/$K$8*100</f>
        <v>73.191489361702125</v>
      </c>
    </row>
    <row r="225" spans="1:7" x14ac:dyDescent="0.3">
      <c r="A225">
        <v>1979</v>
      </c>
      <c r="B225" t="s">
        <v>10</v>
      </c>
      <c r="C225" t="str">
        <f t="shared" si="3"/>
        <v>aug.79</v>
      </c>
      <c r="D225" s="4">
        <v>15.4</v>
      </c>
      <c r="E225" s="4">
        <f>Månad[[#This Row],[Medeltemperatur]]-$J$9</f>
        <v>-1.0999999999999996</v>
      </c>
      <c r="F225" s="4">
        <v>68.7</v>
      </c>
      <c r="G225" s="4">
        <f>Månad[[#This Row],[Nederbörd för perioden]]/$K$9*100</f>
        <v>110.80645161290323</v>
      </c>
    </row>
    <row r="226" spans="1:7" x14ac:dyDescent="0.3">
      <c r="A226">
        <v>1979</v>
      </c>
      <c r="B226" t="s">
        <v>11</v>
      </c>
      <c r="C226" t="str">
        <f t="shared" si="3"/>
        <v>sep.79</v>
      </c>
      <c r="D226" s="4">
        <v>10.9</v>
      </c>
      <c r="E226" s="4">
        <f>Månad[[#This Row],[Medeltemperatur]]-$J$10</f>
        <v>-1.5</v>
      </c>
      <c r="F226" s="4">
        <v>42.3</v>
      </c>
      <c r="G226" s="4">
        <f>Månad[[#This Row],[Nederbörd för perioden]]/$K$10*100</f>
        <v>71.694915254237273</v>
      </c>
    </row>
    <row r="227" spans="1:7" x14ac:dyDescent="0.3">
      <c r="A227">
        <v>1979</v>
      </c>
      <c r="B227" t="s">
        <v>12</v>
      </c>
      <c r="C227" t="str">
        <f t="shared" si="3"/>
        <v>okt.79</v>
      </c>
      <c r="D227" s="4">
        <v>5.5</v>
      </c>
      <c r="E227" s="4">
        <f>Månad[[#This Row],[Medeltemperatur]]-$J$11</f>
        <v>-1.9000000000000004</v>
      </c>
      <c r="F227" s="4">
        <v>21.3</v>
      </c>
      <c r="G227" s="4">
        <f>Månad[[#This Row],[Nederbörd för perioden]]/$K$11*100</f>
        <v>30</v>
      </c>
    </row>
    <row r="228" spans="1:7" x14ac:dyDescent="0.3">
      <c r="A228">
        <v>1979</v>
      </c>
      <c r="B228" t="s">
        <v>13</v>
      </c>
      <c r="C228" t="str">
        <f t="shared" si="3"/>
        <v>nov.79</v>
      </c>
      <c r="D228" s="4">
        <v>3.2</v>
      </c>
      <c r="E228" s="4">
        <f>Månad[[#This Row],[Medeltemperatur]]-$J$12</f>
        <v>-0.5</v>
      </c>
      <c r="F228" s="4">
        <v>118.1</v>
      </c>
      <c r="G228" s="4">
        <f>Månad[[#This Row],[Nederbörd för perioden]]/$K$12*100</f>
        <v>184.53125</v>
      </c>
    </row>
    <row r="229" spans="1:7" x14ac:dyDescent="0.3">
      <c r="A229">
        <v>1979</v>
      </c>
      <c r="B229" t="s">
        <v>14</v>
      </c>
      <c r="C229" t="str">
        <f t="shared" si="3"/>
        <v>dec.79</v>
      </c>
      <c r="D229" s="4">
        <v>-0.8</v>
      </c>
      <c r="E229" s="4">
        <f>Månad[[#This Row],[Medeltemperatur]]-$J$13</f>
        <v>-1.8</v>
      </c>
      <c r="F229" s="4">
        <v>25</v>
      </c>
      <c r="G229" s="4">
        <f>Månad[[#This Row],[Nederbörd för perioden]]/$K$13*100</f>
        <v>43.103448275862064</v>
      </c>
    </row>
    <row r="230" spans="1:7" x14ac:dyDescent="0.3">
      <c r="A230" s="12">
        <v>1980</v>
      </c>
      <c r="B230" s="12" t="s">
        <v>2</v>
      </c>
      <c r="C230" s="12" t="str">
        <f t="shared" si="3"/>
        <v>jan.80</v>
      </c>
      <c r="D230" s="13">
        <v>-4.2</v>
      </c>
      <c r="E230" s="13">
        <f>Månad[[#This Row],[Medeltemperatur]]-$J$2</f>
        <v>-3.3000000000000003</v>
      </c>
      <c r="F230" s="13">
        <v>19</v>
      </c>
      <c r="G230" s="13">
        <f>Månad[[#This Row],[Nederbörd för perioden]]/$K$2*100</f>
        <v>39.583333333333329</v>
      </c>
    </row>
    <row r="231" spans="1:7" x14ac:dyDescent="0.3">
      <c r="A231">
        <v>1980</v>
      </c>
      <c r="B231" t="s">
        <v>4</v>
      </c>
      <c r="C231" t="str">
        <f t="shared" si="3"/>
        <v>feb.80</v>
      </c>
      <c r="D231" s="4">
        <v>-7.1</v>
      </c>
      <c r="E231" s="4">
        <f>Månad[[#This Row],[Medeltemperatur]]-$J$3</f>
        <v>-5.1999999999999993</v>
      </c>
      <c r="F231" s="4">
        <v>3.4</v>
      </c>
      <c r="G231" s="4">
        <f>Månad[[#This Row],[Nederbörd för perioden]]/$K$3*100</f>
        <v>10.303030303030303</v>
      </c>
    </row>
    <row r="232" spans="1:7" x14ac:dyDescent="0.3">
      <c r="A232">
        <v>1980</v>
      </c>
      <c r="B232" t="s">
        <v>5</v>
      </c>
      <c r="C232" t="str">
        <f t="shared" si="3"/>
        <v>mar.80</v>
      </c>
      <c r="D232" s="4">
        <v>-4.3</v>
      </c>
      <c r="E232" s="4">
        <f>Månad[[#This Row],[Medeltemperatur]]-$J$4</f>
        <v>-4.3</v>
      </c>
      <c r="F232" s="4">
        <v>16.8</v>
      </c>
      <c r="G232" s="4">
        <f>Månad[[#This Row],[Nederbörd för perioden]]/$K$4*100</f>
        <v>56.000000000000007</v>
      </c>
    </row>
    <row r="233" spans="1:7" x14ac:dyDescent="0.3">
      <c r="A233">
        <v>1980</v>
      </c>
      <c r="B233" t="s">
        <v>6</v>
      </c>
      <c r="C233" t="str">
        <f t="shared" si="3"/>
        <v>apr.80</v>
      </c>
      <c r="D233" s="4">
        <v>3.3</v>
      </c>
      <c r="E233" s="4">
        <f>Månad[[#This Row],[Medeltemperatur]]-$J$5</f>
        <v>-0.5</v>
      </c>
      <c r="F233" s="4">
        <v>31.6</v>
      </c>
      <c r="G233" s="4">
        <f>Månad[[#This Row],[Nederbörd för perioden]]/$K$5*100</f>
        <v>112.85714285714286</v>
      </c>
    </row>
    <row r="234" spans="1:7" x14ac:dyDescent="0.3">
      <c r="A234">
        <v>1980</v>
      </c>
      <c r="B234" t="s">
        <v>7</v>
      </c>
      <c r="C234" t="str">
        <f t="shared" si="3"/>
        <v>maj.80</v>
      </c>
      <c r="D234" s="4">
        <v>6.7</v>
      </c>
      <c r="E234" s="4">
        <f>Månad[[#This Row],[Medeltemperatur]]-$J$6</f>
        <v>-1.8999999999999995</v>
      </c>
      <c r="F234" s="4">
        <v>15.6</v>
      </c>
      <c r="G234" s="4">
        <f>Månad[[#This Row],[Nederbörd för perioden]]/$K$6*100</f>
        <v>45.882352941176471</v>
      </c>
    </row>
    <row r="235" spans="1:7" x14ac:dyDescent="0.3">
      <c r="A235">
        <v>1980</v>
      </c>
      <c r="B235" t="s">
        <v>8</v>
      </c>
      <c r="C235" t="str">
        <f t="shared" si="3"/>
        <v>jun.80</v>
      </c>
      <c r="D235" s="4">
        <v>14.6</v>
      </c>
      <c r="E235" s="4">
        <f>Månad[[#This Row],[Medeltemperatur]]-$J$7</f>
        <v>1.4000000000000004</v>
      </c>
      <c r="F235" s="4">
        <v>33</v>
      </c>
      <c r="G235" s="4">
        <f>Månad[[#This Row],[Nederbörd för perioden]]/$K$7*100</f>
        <v>63.46153846153846</v>
      </c>
    </row>
    <row r="236" spans="1:7" x14ac:dyDescent="0.3">
      <c r="A236">
        <v>1980</v>
      </c>
      <c r="B236" t="s">
        <v>9</v>
      </c>
      <c r="C236" t="str">
        <f t="shared" si="3"/>
        <v>jul.80</v>
      </c>
      <c r="D236" s="4">
        <v>16.899999999999999</v>
      </c>
      <c r="E236" s="4">
        <f>Månad[[#This Row],[Medeltemperatur]]-$J$8</f>
        <v>-0.10000000000000142</v>
      </c>
      <c r="F236" s="4">
        <v>17.2</v>
      </c>
      <c r="G236" s="4">
        <f>Månad[[#This Row],[Nederbörd för perioden]]/$K$8*100</f>
        <v>36.595744680851062</v>
      </c>
    </row>
    <row r="237" spans="1:7" x14ac:dyDescent="0.3">
      <c r="A237">
        <v>1980</v>
      </c>
      <c r="B237" t="s">
        <v>10</v>
      </c>
      <c r="C237" t="str">
        <f t="shared" si="3"/>
        <v>aug.80</v>
      </c>
      <c r="D237" s="4">
        <v>15.6</v>
      </c>
      <c r="E237" s="4">
        <f>Månad[[#This Row],[Medeltemperatur]]-$J$9</f>
        <v>-0.90000000000000036</v>
      </c>
      <c r="F237" s="4">
        <v>78.900000000000006</v>
      </c>
      <c r="G237" s="4">
        <f>Månad[[#This Row],[Nederbörd för perioden]]/$K$9*100</f>
        <v>127.25806451612904</v>
      </c>
    </row>
    <row r="238" spans="1:7" x14ac:dyDescent="0.3">
      <c r="A238">
        <v>1980</v>
      </c>
      <c r="B238" t="s">
        <v>11</v>
      </c>
      <c r="C238" t="str">
        <f t="shared" si="3"/>
        <v>sep.80</v>
      </c>
      <c r="D238" s="4">
        <v>12.8</v>
      </c>
      <c r="E238" s="4">
        <f>Månad[[#This Row],[Medeltemperatur]]-$J$10</f>
        <v>0.40000000000000036</v>
      </c>
      <c r="F238" s="4">
        <v>64.599999999999994</v>
      </c>
      <c r="G238" s="4">
        <f>Månad[[#This Row],[Nederbörd för perioden]]/$K$10*100</f>
        <v>109.4915254237288</v>
      </c>
    </row>
    <row r="239" spans="1:7" x14ac:dyDescent="0.3">
      <c r="A239">
        <v>1980</v>
      </c>
      <c r="B239" t="s">
        <v>12</v>
      </c>
      <c r="C239" t="str">
        <f t="shared" si="3"/>
        <v>okt.80</v>
      </c>
      <c r="D239" s="4">
        <v>6.6</v>
      </c>
      <c r="E239" s="4">
        <f>Månad[[#This Row],[Medeltemperatur]]-$J$11</f>
        <v>-0.80000000000000071</v>
      </c>
      <c r="F239" s="4">
        <v>123.5</v>
      </c>
      <c r="G239" s="4">
        <f>Månad[[#This Row],[Nederbörd för perioden]]/$K$11*100</f>
        <v>173.94366197183098</v>
      </c>
    </row>
    <row r="240" spans="1:7" x14ac:dyDescent="0.3">
      <c r="A240">
        <v>1980</v>
      </c>
      <c r="B240" t="s">
        <v>13</v>
      </c>
      <c r="C240" t="str">
        <f t="shared" si="3"/>
        <v>nov.80</v>
      </c>
      <c r="D240" s="4">
        <v>0.5</v>
      </c>
      <c r="E240" s="4">
        <f>Månad[[#This Row],[Medeltemperatur]]-$J$12</f>
        <v>-3.2</v>
      </c>
      <c r="F240" s="4">
        <v>67.3</v>
      </c>
      <c r="G240" s="4">
        <f>Månad[[#This Row],[Nederbörd för perioden]]/$K$12*100</f>
        <v>105.15625</v>
      </c>
    </row>
    <row r="241" spans="1:7" x14ac:dyDescent="0.3">
      <c r="A241">
        <v>1980</v>
      </c>
      <c r="B241" t="s">
        <v>14</v>
      </c>
      <c r="C241" t="str">
        <f t="shared" si="3"/>
        <v>dec.80</v>
      </c>
      <c r="D241" s="4">
        <v>0</v>
      </c>
      <c r="E241" s="4">
        <f>Månad[[#This Row],[Medeltemperatur]]-$J$13</f>
        <v>-1</v>
      </c>
      <c r="F241" s="4">
        <v>68.5</v>
      </c>
      <c r="G241" s="4">
        <f>Månad[[#This Row],[Nederbörd för perioden]]/$K$13*100</f>
        <v>118.10344827586208</v>
      </c>
    </row>
    <row r="242" spans="1:7" x14ac:dyDescent="0.3">
      <c r="A242" s="12">
        <v>1981</v>
      </c>
      <c r="B242" s="12" t="s">
        <v>2</v>
      </c>
      <c r="C242" s="12" t="str">
        <f t="shared" si="3"/>
        <v>jan.81</v>
      </c>
      <c r="D242" s="13">
        <v>-2</v>
      </c>
      <c r="E242" s="13">
        <f>Månad[[#This Row],[Medeltemperatur]]-$J$2</f>
        <v>-1.1000000000000001</v>
      </c>
      <c r="F242" s="13">
        <v>22.7</v>
      </c>
      <c r="G242" s="13">
        <f>Månad[[#This Row],[Nederbörd för perioden]]/$K$2*100</f>
        <v>47.291666666666664</v>
      </c>
    </row>
    <row r="243" spans="1:7" x14ac:dyDescent="0.3">
      <c r="A243">
        <v>1981</v>
      </c>
      <c r="B243" t="s">
        <v>4</v>
      </c>
      <c r="C243" t="str">
        <f t="shared" si="3"/>
        <v>feb.81</v>
      </c>
      <c r="D243" s="4">
        <v>-2.8</v>
      </c>
      <c r="E243" s="4">
        <f>Månad[[#This Row],[Medeltemperatur]]-$J$3</f>
        <v>-0.89999999999999991</v>
      </c>
      <c r="F243" s="4">
        <v>20.5</v>
      </c>
      <c r="G243" s="4">
        <f>Månad[[#This Row],[Nederbörd för perioden]]/$K$3*100</f>
        <v>62.121212121212125</v>
      </c>
    </row>
    <row r="244" spans="1:7" x14ac:dyDescent="0.3">
      <c r="A244">
        <v>1981</v>
      </c>
      <c r="B244" t="s">
        <v>5</v>
      </c>
      <c r="C244" t="str">
        <f t="shared" si="3"/>
        <v>mar.81</v>
      </c>
      <c r="D244" s="4">
        <v>-3.1</v>
      </c>
      <c r="E244" s="4">
        <f>Månad[[#This Row],[Medeltemperatur]]-$J$4</f>
        <v>-3.1</v>
      </c>
      <c r="F244" s="4">
        <v>32.9</v>
      </c>
      <c r="G244" s="4">
        <f>Månad[[#This Row],[Nederbörd för perioden]]/$K$4*100</f>
        <v>109.66666666666667</v>
      </c>
    </row>
    <row r="245" spans="1:7" x14ac:dyDescent="0.3">
      <c r="A245">
        <v>1981</v>
      </c>
      <c r="B245" t="s">
        <v>6</v>
      </c>
      <c r="C245" t="str">
        <f t="shared" si="3"/>
        <v>apr.81</v>
      </c>
      <c r="D245" s="4">
        <v>2.2000000000000002</v>
      </c>
      <c r="E245" s="4">
        <f>Månad[[#This Row],[Medeltemperatur]]-$J$5</f>
        <v>-1.5999999999999996</v>
      </c>
      <c r="F245" s="4">
        <v>2.8</v>
      </c>
      <c r="G245" s="4">
        <f>Månad[[#This Row],[Nederbörd för perioden]]/$K$5*100</f>
        <v>10</v>
      </c>
    </row>
    <row r="246" spans="1:7" x14ac:dyDescent="0.3">
      <c r="A246">
        <v>1981</v>
      </c>
      <c r="B246" t="s">
        <v>7</v>
      </c>
      <c r="C246" t="str">
        <f t="shared" si="3"/>
        <v>maj.81</v>
      </c>
      <c r="D246" s="4">
        <v>9</v>
      </c>
      <c r="E246" s="4">
        <f>Månad[[#This Row],[Medeltemperatur]]-$J$6</f>
        <v>0.40000000000000036</v>
      </c>
      <c r="F246" s="4">
        <v>15.6</v>
      </c>
      <c r="G246" s="4">
        <f>Månad[[#This Row],[Nederbörd för perioden]]/$K$6*100</f>
        <v>45.882352941176471</v>
      </c>
    </row>
    <row r="247" spans="1:7" x14ac:dyDescent="0.3">
      <c r="A247">
        <v>1981</v>
      </c>
      <c r="B247" t="s">
        <v>8</v>
      </c>
      <c r="C247" t="str">
        <f t="shared" si="3"/>
        <v>jun.81</v>
      </c>
      <c r="D247" s="4">
        <v>11.7</v>
      </c>
      <c r="E247" s="4">
        <f>Månad[[#This Row],[Medeltemperatur]]-$J$7</f>
        <v>-1.5</v>
      </c>
      <c r="F247" s="4">
        <v>79.5</v>
      </c>
      <c r="G247" s="4">
        <f>Månad[[#This Row],[Nederbörd för perioden]]/$K$7*100</f>
        <v>152.88461538461539</v>
      </c>
    </row>
    <row r="248" spans="1:7" x14ac:dyDescent="0.3">
      <c r="A248">
        <v>1981</v>
      </c>
      <c r="B248" t="s">
        <v>9</v>
      </c>
      <c r="C248" t="str">
        <f t="shared" si="3"/>
        <v>jul.81</v>
      </c>
      <c r="D248" s="4">
        <v>15.5</v>
      </c>
      <c r="E248" s="4">
        <f>Månad[[#This Row],[Medeltemperatur]]-$J$8</f>
        <v>-1.5</v>
      </c>
      <c r="F248" s="4">
        <v>41.1</v>
      </c>
      <c r="G248" s="4">
        <f>Månad[[#This Row],[Nederbörd för perioden]]/$K$8*100</f>
        <v>87.446808510638292</v>
      </c>
    </row>
    <row r="249" spans="1:7" x14ac:dyDescent="0.3">
      <c r="A249">
        <v>1981</v>
      </c>
      <c r="B249" t="s">
        <v>10</v>
      </c>
      <c r="C249" t="str">
        <f t="shared" si="3"/>
        <v>aug.81</v>
      </c>
      <c r="D249" s="4">
        <v>14.5</v>
      </c>
      <c r="E249" s="4">
        <f>Månad[[#This Row],[Medeltemperatur]]-$J$9</f>
        <v>-2</v>
      </c>
      <c r="F249" s="4">
        <v>84</v>
      </c>
      <c r="G249" s="4">
        <f>Månad[[#This Row],[Nederbörd för perioden]]/$K$9*100</f>
        <v>135.48387096774192</v>
      </c>
    </row>
    <row r="250" spans="1:7" x14ac:dyDescent="0.3">
      <c r="A250">
        <v>1981</v>
      </c>
      <c r="B250" t="s">
        <v>11</v>
      </c>
      <c r="C250" t="str">
        <f t="shared" si="3"/>
        <v>sep.81</v>
      </c>
      <c r="D250" s="4">
        <v>10.7</v>
      </c>
      <c r="E250" s="4">
        <f>Månad[[#This Row],[Medeltemperatur]]-$J$10</f>
        <v>-1.7000000000000011</v>
      </c>
      <c r="F250" s="4">
        <v>17.899999999999999</v>
      </c>
      <c r="G250" s="4">
        <f>Månad[[#This Row],[Nederbörd för perioden]]/$K$10*100</f>
        <v>30.338983050847457</v>
      </c>
    </row>
    <row r="251" spans="1:7" x14ac:dyDescent="0.3">
      <c r="A251">
        <v>1981</v>
      </c>
      <c r="B251" t="s">
        <v>12</v>
      </c>
      <c r="C251" t="str">
        <f t="shared" si="3"/>
        <v>okt.81</v>
      </c>
      <c r="D251" s="4">
        <v>7.2</v>
      </c>
      <c r="E251" s="4">
        <f>Månad[[#This Row],[Medeltemperatur]]-$J$11</f>
        <v>-0.20000000000000018</v>
      </c>
      <c r="F251" s="4">
        <v>101.6</v>
      </c>
      <c r="G251" s="4">
        <f>Månad[[#This Row],[Nederbörd för perioden]]/$K$11*100</f>
        <v>143.09859154929575</v>
      </c>
    </row>
    <row r="252" spans="1:7" x14ac:dyDescent="0.3">
      <c r="A252">
        <v>1981</v>
      </c>
      <c r="B252" t="s">
        <v>13</v>
      </c>
      <c r="C252" t="str">
        <f t="shared" si="3"/>
        <v>nov.81</v>
      </c>
      <c r="D252" s="4">
        <v>2.6</v>
      </c>
      <c r="E252" s="4">
        <f>Månad[[#This Row],[Medeltemperatur]]-$J$12</f>
        <v>-1.1000000000000001</v>
      </c>
      <c r="F252" s="4">
        <v>98.1</v>
      </c>
      <c r="G252" s="4">
        <f>Månad[[#This Row],[Nederbörd för perioden]]/$K$12*100</f>
        <v>153.28125</v>
      </c>
    </row>
    <row r="253" spans="1:7" x14ac:dyDescent="0.3">
      <c r="A253">
        <v>1981</v>
      </c>
      <c r="B253" t="s">
        <v>14</v>
      </c>
      <c r="C253" t="str">
        <f t="shared" si="3"/>
        <v>dec.81</v>
      </c>
      <c r="D253" s="4">
        <v>-3.7</v>
      </c>
      <c r="E253" s="4">
        <f>Månad[[#This Row],[Medeltemperatur]]-$J$13</f>
        <v>-4.7</v>
      </c>
      <c r="F253" s="4">
        <v>82.7</v>
      </c>
      <c r="G253" s="4">
        <f>Månad[[#This Row],[Nederbörd för perioden]]/$K$13*100</f>
        <v>142.58620689655172</v>
      </c>
    </row>
    <row r="254" spans="1:7" x14ac:dyDescent="0.3">
      <c r="A254" s="12">
        <v>1982</v>
      </c>
      <c r="B254" s="12" t="s">
        <v>2</v>
      </c>
      <c r="C254" s="12" t="str">
        <f t="shared" si="3"/>
        <v>jan.82</v>
      </c>
      <c r="D254" s="13">
        <v>-6.3</v>
      </c>
      <c r="E254" s="13">
        <f>Månad[[#This Row],[Medeltemperatur]]-$J$2</f>
        <v>-5.3999999999999995</v>
      </c>
      <c r="F254" s="13">
        <v>30.1</v>
      </c>
      <c r="G254" s="13">
        <f>Månad[[#This Row],[Nederbörd för perioden]]/$K$2*100</f>
        <v>62.708333333333336</v>
      </c>
    </row>
    <row r="255" spans="1:7" x14ac:dyDescent="0.3">
      <c r="A255">
        <v>1982</v>
      </c>
      <c r="B255" t="s">
        <v>4</v>
      </c>
      <c r="C255" t="str">
        <f t="shared" si="3"/>
        <v>feb.82</v>
      </c>
      <c r="D255" s="4">
        <v>-3.9</v>
      </c>
      <c r="E255" s="4">
        <f>Månad[[#This Row],[Medeltemperatur]]-$J$3</f>
        <v>-2</v>
      </c>
      <c r="F255" s="4">
        <v>19.100000000000001</v>
      </c>
      <c r="G255" s="4">
        <f>Månad[[#This Row],[Nederbörd för perioden]]/$K$3*100</f>
        <v>57.878787878787882</v>
      </c>
    </row>
    <row r="256" spans="1:7" x14ac:dyDescent="0.3">
      <c r="A256">
        <v>1982</v>
      </c>
      <c r="B256" t="s">
        <v>5</v>
      </c>
      <c r="C256" t="str">
        <f t="shared" si="3"/>
        <v>mar.82</v>
      </c>
      <c r="D256" s="4">
        <v>0.8</v>
      </c>
      <c r="E256" s="4">
        <f>Månad[[#This Row],[Medeltemperatur]]-$J$4</f>
        <v>0.8</v>
      </c>
      <c r="F256" s="4">
        <v>19.600000000000001</v>
      </c>
      <c r="G256" s="4">
        <f>Månad[[#This Row],[Nederbörd för perioden]]/$K$4*100</f>
        <v>65.333333333333343</v>
      </c>
    </row>
    <row r="257" spans="1:7" x14ac:dyDescent="0.3">
      <c r="A257">
        <v>1982</v>
      </c>
      <c r="B257" t="s">
        <v>6</v>
      </c>
      <c r="C257" t="str">
        <f t="shared" si="3"/>
        <v>apr.82</v>
      </c>
      <c r="D257" s="4">
        <v>2.6</v>
      </c>
      <c r="E257" s="4">
        <f>Månad[[#This Row],[Medeltemperatur]]-$J$5</f>
        <v>-1.1999999999999997</v>
      </c>
      <c r="F257" s="4">
        <v>34.200000000000003</v>
      </c>
      <c r="G257" s="4">
        <f>Månad[[#This Row],[Nederbörd för perioden]]/$K$5*100</f>
        <v>122.14285714285715</v>
      </c>
    </row>
    <row r="258" spans="1:7" x14ac:dyDescent="0.3">
      <c r="A258">
        <v>1982</v>
      </c>
      <c r="B258" t="s">
        <v>7</v>
      </c>
      <c r="C258" t="str">
        <f t="shared" ref="C258:C321" si="4">LEFT(B258,3)&amp;"."&amp;RIGHT(A258,2)</f>
        <v>maj.82</v>
      </c>
      <c r="D258" s="4">
        <v>7.7</v>
      </c>
      <c r="E258" s="4">
        <f>Månad[[#This Row],[Medeltemperatur]]-$J$6</f>
        <v>-0.89999999999999947</v>
      </c>
      <c r="F258" s="4">
        <v>21.4</v>
      </c>
      <c r="G258" s="4">
        <f>Månad[[#This Row],[Nederbörd för perioden]]/$K$6*100</f>
        <v>62.941176470588232</v>
      </c>
    </row>
    <row r="259" spans="1:7" x14ac:dyDescent="0.3">
      <c r="A259">
        <v>1982</v>
      </c>
      <c r="B259" t="s">
        <v>8</v>
      </c>
      <c r="C259" t="str">
        <f t="shared" si="4"/>
        <v>jun.82</v>
      </c>
      <c r="D259" s="4">
        <v>11.2</v>
      </c>
      <c r="E259" s="4">
        <f>Månad[[#This Row],[Medeltemperatur]]-$J$7</f>
        <v>-2</v>
      </c>
      <c r="F259" s="4">
        <v>21.7</v>
      </c>
      <c r="G259" s="4">
        <f>Månad[[#This Row],[Nederbörd för perioden]]/$K$7*100</f>
        <v>41.730769230769226</v>
      </c>
    </row>
    <row r="260" spans="1:7" x14ac:dyDescent="0.3">
      <c r="A260">
        <v>1982</v>
      </c>
      <c r="B260" t="s">
        <v>9</v>
      </c>
      <c r="C260" t="str">
        <f t="shared" si="4"/>
        <v>jul.82</v>
      </c>
      <c r="D260" s="4">
        <v>15.8</v>
      </c>
      <c r="E260" s="4">
        <f>Månad[[#This Row],[Medeltemperatur]]-$J$8</f>
        <v>-1.1999999999999993</v>
      </c>
      <c r="F260" s="4">
        <v>45.4</v>
      </c>
      <c r="G260" s="4">
        <f>Månad[[#This Row],[Nederbörd för perioden]]/$K$8*100</f>
        <v>96.595744680851055</v>
      </c>
    </row>
    <row r="261" spans="1:7" x14ac:dyDescent="0.3">
      <c r="A261">
        <v>1982</v>
      </c>
      <c r="B261" t="s">
        <v>10</v>
      </c>
      <c r="C261" t="str">
        <f t="shared" si="4"/>
        <v>aug.82</v>
      </c>
      <c r="D261" s="4">
        <v>16.2</v>
      </c>
      <c r="E261" s="4">
        <f>Månad[[#This Row],[Medeltemperatur]]-$J$9</f>
        <v>-0.30000000000000071</v>
      </c>
      <c r="F261" s="4">
        <v>62.1</v>
      </c>
      <c r="G261" s="4">
        <f>Månad[[#This Row],[Nederbörd för perioden]]/$K$9*100</f>
        <v>100.16129032258065</v>
      </c>
    </row>
    <row r="262" spans="1:7" x14ac:dyDescent="0.3">
      <c r="A262">
        <v>1982</v>
      </c>
      <c r="B262" t="s">
        <v>11</v>
      </c>
      <c r="C262" t="str">
        <f t="shared" si="4"/>
        <v>sep.82</v>
      </c>
      <c r="D262" s="4">
        <v>11.4</v>
      </c>
      <c r="E262" s="4">
        <f>Månad[[#This Row],[Medeltemperatur]]-$J$10</f>
        <v>-1</v>
      </c>
      <c r="F262" s="4">
        <v>33.700000000000003</v>
      </c>
      <c r="G262" s="4">
        <f>Månad[[#This Row],[Nederbörd för perioden]]/$K$10*100</f>
        <v>57.118644067796623</v>
      </c>
    </row>
    <row r="263" spans="1:7" x14ac:dyDescent="0.3">
      <c r="A263">
        <v>1982</v>
      </c>
      <c r="B263" t="s">
        <v>12</v>
      </c>
      <c r="C263" t="str">
        <f t="shared" si="4"/>
        <v>okt.82</v>
      </c>
      <c r="D263" s="4">
        <v>7.3</v>
      </c>
      <c r="E263" s="4">
        <f>Månad[[#This Row],[Medeltemperatur]]-$J$11</f>
        <v>-0.10000000000000053</v>
      </c>
      <c r="F263" s="4">
        <v>45.8</v>
      </c>
      <c r="G263" s="4">
        <f>Månad[[#This Row],[Nederbörd för perioden]]/$K$11*100</f>
        <v>64.507042253521121</v>
      </c>
    </row>
    <row r="264" spans="1:7" x14ac:dyDescent="0.3">
      <c r="A264">
        <v>1982</v>
      </c>
      <c r="B264" t="s">
        <v>13</v>
      </c>
      <c r="C264" t="str">
        <f t="shared" si="4"/>
        <v>nov.82</v>
      </c>
      <c r="D264" s="4">
        <v>5.2</v>
      </c>
      <c r="E264" s="4">
        <f>Månad[[#This Row],[Medeltemperatur]]-$J$12</f>
        <v>1.5</v>
      </c>
      <c r="F264" s="4">
        <v>45</v>
      </c>
      <c r="G264" s="4">
        <f>Månad[[#This Row],[Nederbörd för perioden]]/$K$12*100</f>
        <v>70.3125</v>
      </c>
    </row>
    <row r="265" spans="1:7" x14ac:dyDescent="0.3">
      <c r="A265">
        <v>1982</v>
      </c>
      <c r="B265" t="s">
        <v>14</v>
      </c>
      <c r="C265" t="str">
        <f t="shared" si="4"/>
        <v>dec.82</v>
      </c>
      <c r="D265" s="4">
        <v>1.5</v>
      </c>
      <c r="E265" s="4">
        <f>Månad[[#This Row],[Medeltemperatur]]-$J$13</f>
        <v>0.5</v>
      </c>
      <c r="F265" s="4">
        <v>48.7</v>
      </c>
      <c r="G265" s="4">
        <f>Månad[[#This Row],[Nederbörd för perioden]]/$K$13*100</f>
        <v>83.965517241379317</v>
      </c>
    </row>
    <row r="266" spans="1:7" x14ac:dyDescent="0.3">
      <c r="A266" s="12">
        <v>1983</v>
      </c>
      <c r="B266" s="12" t="s">
        <v>2</v>
      </c>
      <c r="C266" s="12" t="str">
        <f t="shared" si="4"/>
        <v>jan.83</v>
      </c>
      <c r="D266" s="13">
        <v>0.8</v>
      </c>
      <c r="E266" s="13">
        <f>Månad[[#This Row],[Medeltemperatur]]-$J$2</f>
        <v>1.7000000000000002</v>
      </c>
      <c r="F266" s="13">
        <v>76.099999999999994</v>
      </c>
      <c r="G266" s="13">
        <f>Månad[[#This Row],[Nederbörd för perioden]]/$K$2*100</f>
        <v>158.54166666666666</v>
      </c>
    </row>
    <row r="267" spans="1:7" x14ac:dyDescent="0.3">
      <c r="A267">
        <v>1983</v>
      </c>
      <c r="B267" t="s">
        <v>4</v>
      </c>
      <c r="C267" t="str">
        <f t="shared" si="4"/>
        <v>feb.83</v>
      </c>
      <c r="D267" s="4">
        <v>-3.6</v>
      </c>
      <c r="E267" s="4">
        <f>Månad[[#This Row],[Medeltemperatur]]-$J$3</f>
        <v>-1.7000000000000002</v>
      </c>
      <c r="F267" s="4">
        <v>6.4</v>
      </c>
      <c r="G267" s="4">
        <f>Månad[[#This Row],[Nederbörd för perioden]]/$K$3*100</f>
        <v>19.393939393939394</v>
      </c>
    </row>
    <row r="268" spans="1:7" x14ac:dyDescent="0.3">
      <c r="A268">
        <v>1983</v>
      </c>
      <c r="B268" t="s">
        <v>5</v>
      </c>
      <c r="C268" t="str">
        <f t="shared" si="4"/>
        <v>mar.83</v>
      </c>
      <c r="D268" s="4">
        <v>-0.9</v>
      </c>
      <c r="E268" s="4">
        <f>Månad[[#This Row],[Medeltemperatur]]-$J$4</f>
        <v>-0.9</v>
      </c>
      <c r="F268" s="4">
        <v>50.4</v>
      </c>
      <c r="G268" s="4">
        <f>Månad[[#This Row],[Nederbörd för perioden]]/$K$4*100</f>
        <v>168</v>
      </c>
    </row>
    <row r="269" spans="1:7" x14ac:dyDescent="0.3">
      <c r="A269">
        <v>1983</v>
      </c>
      <c r="B269" t="s">
        <v>6</v>
      </c>
      <c r="C269" t="str">
        <f t="shared" si="4"/>
        <v>apr.83</v>
      </c>
      <c r="D269" s="4">
        <v>3.1</v>
      </c>
      <c r="E269" s="4">
        <f>Månad[[#This Row],[Medeltemperatur]]-$J$5</f>
        <v>-0.69999999999999973</v>
      </c>
      <c r="F269" s="4">
        <v>32.1</v>
      </c>
      <c r="G269" s="4">
        <f>Månad[[#This Row],[Nederbörd för perioden]]/$K$5*100</f>
        <v>114.64285714285715</v>
      </c>
    </row>
    <row r="270" spans="1:7" x14ac:dyDescent="0.3">
      <c r="A270">
        <v>1983</v>
      </c>
      <c r="B270" t="s">
        <v>7</v>
      </c>
      <c r="C270" t="str">
        <f t="shared" si="4"/>
        <v>maj.83</v>
      </c>
      <c r="D270" s="4">
        <v>8.6999999999999993</v>
      </c>
      <c r="E270" s="4">
        <f>Månad[[#This Row],[Medeltemperatur]]-$J$6</f>
        <v>9.9999999999999645E-2</v>
      </c>
      <c r="F270" s="4">
        <v>62.5</v>
      </c>
      <c r="G270" s="4">
        <f>Månad[[#This Row],[Nederbörd för perioden]]/$K$6*100</f>
        <v>183.8235294117647</v>
      </c>
    </row>
    <row r="271" spans="1:7" x14ac:dyDescent="0.3">
      <c r="A271">
        <v>1983</v>
      </c>
      <c r="B271" t="s">
        <v>8</v>
      </c>
      <c r="C271" t="str">
        <f t="shared" si="4"/>
        <v>jun.83</v>
      </c>
      <c r="D271" s="4">
        <v>12.1</v>
      </c>
      <c r="E271" s="4">
        <f>Månad[[#This Row],[Medeltemperatur]]-$J$7</f>
        <v>-1.0999999999999996</v>
      </c>
      <c r="F271" s="4">
        <v>38.5</v>
      </c>
      <c r="G271" s="4">
        <f>Månad[[#This Row],[Nederbörd för perioden]]/$K$7*100</f>
        <v>74.038461538461547</v>
      </c>
    </row>
    <row r="272" spans="1:7" x14ac:dyDescent="0.3">
      <c r="A272">
        <v>1983</v>
      </c>
      <c r="B272" t="s">
        <v>9</v>
      </c>
      <c r="C272" t="str">
        <f t="shared" si="4"/>
        <v>jul.83</v>
      </c>
      <c r="D272" s="4">
        <v>16.2</v>
      </c>
      <c r="E272" s="4">
        <f>Månad[[#This Row],[Medeltemperatur]]-$J$8</f>
        <v>-0.80000000000000071</v>
      </c>
      <c r="F272" s="4">
        <v>23.5</v>
      </c>
      <c r="G272" s="4">
        <f>Månad[[#This Row],[Nederbörd för perioden]]/$K$8*100</f>
        <v>50</v>
      </c>
    </row>
    <row r="273" spans="1:7" x14ac:dyDescent="0.3">
      <c r="A273">
        <v>1983</v>
      </c>
      <c r="B273" t="s">
        <v>10</v>
      </c>
      <c r="C273" t="str">
        <f t="shared" si="4"/>
        <v>aug.83</v>
      </c>
      <c r="D273" s="4">
        <v>15.6</v>
      </c>
      <c r="E273" s="4">
        <f>Månad[[#This Row],[Medeltemperatur]]-$J$9</f>
        <v>-0.90000000000000036</v>
      </c>
      <c r="F273" s="4">
        <v>23.2</v>
      </c>
      <c r="G273" s="4">
        <f>Månad[[#This Row],[Nederbörd för perioden]]/$K$9*100</f>
        <v>37.41935483870968</v>
      </c>
    </row>
    <row r="274" spans="1:7" x14ac:dyDescent="0.3">
      <c r="A274">
        <v>1983</v>
      </c>
      <c r="B274" t="s">
        <v>11</v>
      </c>
      <c r="C274" t="str">
        <f t="shared" si="4"/>
        <v>sep.83</v>
      </c>
      <c r="D274" s="4">
        <v>12.2</v>
      </c>
      <c r="E274" s="4">
        <f>Månad[[#This Row],[Medeltemperatur]]-$J$10</f>
        <v>-0.20000000000000107</v>
      </c>
      <c r="F274" s="4">
        <v>110.8</v>
      </c>
      <c r="G274" s="4">
        <f>Månad[[#This Row],[Nederbörd för perioden]]/$K$10*100</f>
        <v>187.79661016949152</v>
      </c>
    </row>
    <row r="275" spans="1:7" x14ac:dyDescent="0.3">
      <c r="A275">
        <v>1983</v>
      </c>
      <c r="B275" t="s">
        <v>12</v>
      </c>
      <c r="C275" t="str">
        <f t="shared" si="4"/>
        <v>okt.83</v>
      </c>
      <c r="D275" s="4">
        <v>7.3</v>
      </c>
      <c r="E275" s="4">
        <f>Månad[[#This Row],[Medeltemperatur]]-$J$11</f>
        <v>-0.10000000000000053</v>
      </c>
      <c r="F275" s="4">
        <v>36.799999999999997</v>
      </c>
      <c r="G275" s="4">
        <f>Månad[[#This Row],[Nederbörd för perioden]]/$K$11*100</f>
        <v>51.830985915492953</v>
      </c>
    </row>
    <row r="276" spans="1:7" x14ac:dyDescent="0.3">
      <c r="A276">
        <v>1983</v>
      </c>
      <c r="B276" t="s">
        <v>13</v>
      </c>
      <c r="C276" t="str">
        <f t="shared" si="4"/>
        <v>nov.83</v>
      </c>
      <c r="D276" s="4">
        <v>1.5</v>
      </c>
      <c r="E276" s="4">
        <f>Månad[[#This Row],[Medeltemperatur]]-$J$12</f>
        <v>-2.2000000000000002</v>
      </c>
      <c r="F276" s="4">
        <v>32.5</v>
      </c>
      <c r="G276" s="4">
        <f>Månad[[#This Row],[Nederbörd för perioden]]/$K$12*100</f>
        <v>50.78125</v>
      </c>
    </row>
    <row r="277" spans="1:7" x14ac:dyDescent="0.3">
      <c r="A277">
        <v>1983</v>
      </c>
      <c r="B277" t="s">
        <v>14</v>
      </c>
      <c r="C277" t="str">
        <f t="shared" si="4"/>
        <v>dec.83</v>
      </c>
      <c r="D277" s="4">
        <v>-0.1</v>
      </c>
      <c r="E277" s="4">
        <f>Månad[[#This Row],[Medeltemperatur]]-$J$13</f>
        <v>-1.1000000000000001</v>
      </c>
      <c r="F277" s="4">
        <v>71.3</v>
      </c>
      <c r="G277" s="4">
        <f>Månad[[#This Row],[Nederbörd för perioden]]/$K$13*100</f>
        <v>122.93103448275862</v>
      </c>
    </row>
    <row r="278" spans="1:7" x14ac:dyDescent="0.3">
      <c r="A278" s="12">
        <v>1984</v>
      </c>
      <c r="B278" s="12" t="s">
        <v>2</v>
      </c>
      <c r="C278" s="12" t="str">
        <f t="shared" si="4"/>
        <v>jan.84</v>
      </c>
      <c r="D278" s="13">
        <v>-2</v>
      </c>
      <c r="E278" s="13">
        <f>Månad[[#This Row],[Medeltemperatur]]-$J$2</f>
        <v>-1.1000000000000001</v>
      </c>
      <c r="F278" s="13">
        <v>83.6</v>
      </c>
      <c r="G278" s="13">
        <f>Månad[[#This Row],[Nederbörd för perioden]]/$K$2*100</f>
        <v>174.16666666666666</v>
      </c>
    </row>
    <row r="279" spans="1:7" x14ac:dyDescent="0.3">
      <c r="A279">
        <v>1984</v>
      </c>
      <c r="B279" t="s">
        <v>4</v>
      </c>
      <c r="C279" t="str">
        <f t="shared" si="4"/>
        <v>feb.84</v>
      </c>
      <c r="D279" s="4">
        <v>-1.9</v>
      </c>
      <c r="E279" s="4">
        <f>Månad[[#This Row],[Medeltemperatur]]-$J$3</f>
        <v>0</v>
      </c>
      <c r="F279" s="4">
        <v>20</v>
      </c>
      <c r="G279" s="4">
        <f>Månad[[#This Row],[Nederbörd för perioden]]/$K$3*100</f>
        <v>60.606060606060609</v>
      </c>
    </row>
    <row r="280" spans="1:7" x14ac:dyDescent="0.3">
      <c r="A280">
        <v>1984</v>
      </c>
      <c r="B280" t="s">
        <v>5</v>
      </c>
      <c r="C280" t="str">
        <f t="shared" si="4"/>
        <v>mar.84</v>
      </c>
      <c r="D280" s="4">
        <v>-3</v>
      </c>
      <c r="E280" s="4">
        <f>Månad[[#This Row],[Medeltemperatur]]-$J$4</f>
        <v>-3</v>
      </c>
      <c r="F280" s="4">
        <v>15.6</v>
      </c>
      <c r="G280" s="4">
        <f>Månad[[#This Row],[Nederbörd för perioden]]/$K$4*100</f>
        <v>52</v>
      </c>
    </row>
    <row r="281" spans="1:7" x14ac:dyDescent="0.3">
      <c r="A281">
        <v>1984</v>
      </c>
      <c r="B281" t="s">
        <v>6</v>
      </c>
      <c r="C281" t="str">
        <f t="shared" si="4"/>
        <v>apr.84</v>
      </c>
      <c r="D281" s="4">
        <v>3.6</v>
      </c>
      <c r="E281" s="4">
        <f>Månad[[#This Row],[Medeltemperatur]]-$J$5</f>
        <v>-0.19999999999999973</v>
      </c>
      <c r="F281" s="4">
        <v>17</v>
      </c>
      <c r="G281" s="4">
        <f>Månad[[#This Row],[Nederbörd för perioden]]/$K$5*100</f>
        <v>60.714285714285708</v>
      </c>
    </row>
    <row r="282" spans="1:7" x14ac:dyDescent="0.3">
      <c r="A282">
        <v>1984</v>
      </c>
      <c r="B282" t="s">
        <v>7</v>
      </c>
      <c r="C282" t="str">
        <f t="shared" si="4"/>
        <v>maj.84</v>
      </c>
      <c r="D282" s="4">
        <v>10</v>
      </c>
      <c r="E282" s="4">
        <f>Månad[[#This Row],[Medeltemperatur]]-$J$6</f>
        <v>1.4000000000000004</v>
      </c>
      <c r="F282" s="4">
        <v>11.4</v>
      </c>
      <c r="G282" s="4">
        <f>Månad[[#This Row],[Nederbörd för perioden]]/$K$6*100</f>
        <v>33.529411764705884</v>
      </c>
    </row>
    <row r="283" spans="1:7" x14ac:dyDescent="0.3">
      <c r="A283">
        <v>1984</v>
      </c>
      <c r="B283" t="s">
        <v>8</v>
      </c>
      <c r="C283" t="str">
        <f t="shared" si="4"/>
        <v>jun.84</v>
      </c>
      <c r="D283" s="4">
        <v>13.6</v>
      </c>
      <c r="E283" s="4">
        <f>Månad[[#This Row],[Medeltemperatur]]-$J$7</f>
        <v>0.40000000000000036</v>
      </c>
      <c r="F283" s="4">
        <v>55.7</v>
      </c>
      <c r="G283" s="4">
        <f>Månad[[#This Row],[Nederbörd för perioden]]/$K$7*100</f>
        <v>107.11538461538461</v>
      </c>
    </row>
    <row r="284" spans="1:7" x14ac:dyDescent="0.3">
      <c r="A284">
        <v>1984</v>
      </c>
      <c r="B284" t="s">
        <v>9</v>
      </c>
      <c r="C284" t="str">
        <f t="shared" si="4"/>
        <v>jul.84</v>
      </c>
      <c r="D284" s="4">
        <v>14.9</v>
      </c>
      <c r="E284" s="4">
        <f>Månad[[#This Row],[Medeltemperatur]]-$J$8</f>
        <v>-2.0999999999999996</v>
      </c>
      <c r="F284" s="4">
        <v>62.6</v>
      </c>
      <c r="G284" s="4">
        <f>Månad[[#This Row],[Nederbörd för perioden]]/$K$8*100</f>
        <v>133.19148936170214</v>
      </c>
    </row>
    <row r="285" spans="1:7" x14ac:dyDescent="0.3">
      <c r="A285">
        <v>1984</v>
      </c>
      <c r="B285" t="s">
        <v>10</v>
      </c>
      <c r="C285" t="str">
        <f t="shared" si="4"/>
        <v>aug.84</v>
      </c>
      <c r="D285" s="4">
        <v>15.7</v>
      </c>
      <c r="E285" s="4">
        <f>Månad[[#This Row],[Medeltemperatur]]-$J$9</f>
        <v>-0.80000000000000071</v>
      </c>
      <c r="F285" s="4">
        <v>37.9</v>
      </c>
      <c r="G285" s="4">
        <f>Månad[[#This Row],[Nederbörd för perioden]]/$K$9*100</f>
        <v>61.129032258064505</v>
      </c>
    </row>
    <row r="286" spans="1:7" x14ac:dyDescent="0.3">
      <c r="A286">
        <v>1984</v>
      </c>
      <c r="B286" t="s">
        <v>11</v>
      </c>
      <c r="C286" t="str">
        <f t="shared" si="4"/>
        <v>sep.84</v>
      </c>
      <c r="D286" s="4">
        <v>10.9</v>
      </c>
      <c r="E286" s="4">
        <f>Månad[[#This Row],[Medeltemperatur]]-$J$10</f>
        <v>-1.5</v>
      </c>
      <c r="F286" s="4">
        <v>156.19999999999999</v>
      </c>
      <c r="G286" s="4">
        <f>Månad[[#This Row],[Nederbörd för perioden]]/$K$10*100</f>
        <v>264.74576271186436</v>
      </c>
    </row>
    <row r="287" spans="1:7" x14ac:dyDescent="0.3">
      <c r="A287">
        <v>1984</v>
      </c>
      <c r="B287" t="s">
        <v>12</v>
      </c>
      <c r="C287" t="str">
        <f t="shared" si="4"/>
        <v>okt.84</v>
      </c>
      <c r="D287" s="4">
        <v>8.6999999999999993</v>
      </c>
      <c r="E287" s="4">
        <f>Månad[[#This Row],[Medeltemperatur]]-$J$11</f>
        <v>1.2999999999999989</v>
      </c>
      <c r="F287" s="4">
        <v>114.3</v>
      </c>
      <c r="G287" s="4">
        <f>Månad[[#This Row],[Nederbörd för perioden]]/$K$11*100</f>
        <v>160.98591549295773</v>
      </c>
    </row>
    <row r="288" spans="1:7" x14ac:dyDescent="0.3">
      <c r="A288">
        <v>1984</v>
      </c>
      <c r="B288" t="s">
        <v>13</v>
      </c>
      <c r="C288" t="str">
        <f t="shared" si="4"/>
        <v>nov.84</v>
      </c>
      <c r="D288" s="4">
        <v>4.4000000000000004</v>
      </c>
      <c r="E288" s="4">
        <f>Månad[[#This Row],[Medeltemperatur]]-$J$12</f>
        <v>0.70000000000000018</v>
      </c>
      <c r="F288" s="4">
        <v>55.9</v>
      </c>
      <c r="G288" s="4">
        <f>Månad[[#This Row],[Nederbörd för perioden]]/$K$12*100</f>
        <v>87.34375</v>
      </c>
    </row>
    <row r="289" spans="1:7" x14ac:dyDescent="0.3">
      <c r="A289">
        <v>1984</v>
      </c>
      <c r="B289" t="s">
        <v>14</v>
      </c>
      <c r="C289" t="str">
        <f t="shared" si="4"/>
        <v>dec.84</v>
      </c>
      <c r="D289" s="4">
        <v>1.3</v>
      </c>
      <c r="E289" s="4">
        <f>Månad[[#This Row],[Medeltemperatur]]-$J$13</f>
        <v>0.30000000000000004</v>
      </c>
      <c r="F289" s="4">
        <v>44.5</v>
      </c>
      <c r="G289" s="4">
        <f>Månad[[#This Row],[Nederbörd för perioden]]/$K$13*100</f>
        <v>76.724137931034491</v>
      </c>
    </row>
    <row r="290" spans="1:7" x14ac:dyDescent="0.3">
      <c r="A290" s="12">
        <v>1985</v>
      </c>
      <c r="B290" s="12" t="s">
        <v>2</v>
      </c>
      <c r="C290" s="12" t="str">
        <f t="shared" si="4"/>
        <v>jan.85</v>
      </c>
      <c r="D290" s="13">
        <v>-9.6999999999999993</v>
      </c>
      <c r="E290" s="13">
        <f>Månad[[#This Row],[Medeltemperatur]]-$J$2</f>
        <v>-8.7999999999999989</v>
      </c>
      <c r="F290" s="13">
        <v>48.5</v>
      </c>
      <c r="G290" s="13">
        <f>Månad[[#This Row],[Nederbörd för perioden]]/$K$2*100</f>
        <v>101.04166666666667</v>
      </c>
    </row>
    <row r="291" spans="1:7" x14ac:dyDescent="0.3">
      <c r="A291">
        <v>1985</v>
      </c>
      <c r="B291" t="s">
        <v>4</v>
      </c>
      <c r="C291" t="str">
        <f t="shared" si="4"/>
        <v>feb.85</v>
      </c>
      <c r="D291" s="4">
        <v>-12.6</v>
      </c>
      <c r="E291" s="4">
        <f>Månad[[#This Row],[Medeltemperatur]]-$J$3</f>
        <v>-10.7</v>
      </c>
      <c r="F291" s="4">
        <v>32.799999999999997</v>
      </c>
      <c r="G291" s="4">
        <f>Månad[[#This Row],[Nederbörd för perioden]]/$K$3*100</f>
        <v>99.393939393939391</v>
      </c>
    </row>
    <row r="292" spans="1:7" x14ac:dyDescent="0.3">
      <c r="A292">
        <v>1985</v>
      </c>
      <c r="B292" t="s">
        <v>5</v>
      </c>
      <c r="C292" t="str">
        <f t="shared" si="4"/>
        <v>mar.85</v>
      </c>
      <c r="D292" s="4">
        <v>-2.2999999999999998</v>
      </c>
      <c r="E292" s="4">
        <f>Månad[[#This Row],[Medeltemperatur]]-$J$4</f>
        <v>-2.2999999999999998</v>
      </c>
      <c r="F292" s="4">
        <v>32.799999999999997</v>
      </c>
      <c r="G292" s="4">
        <f>Månad[[#This Row],[Nederbörd för perioden]]/$K$4*100</f>
        <v>109.33333333333333</v>
      </c>
    </row>
    <row r="293" spans="1:7" x14ac:dyDescent="0.3">
      <c r="A293">
        <v>1985</v>
      </c>
      <c r="B293" t="s">
        <v>6</v>
      </c>
      <c r="C293" t="str">
        <f t="shared" si="4"/>
        <v>apr.85</v>
      </c>
      <c r="D293" s="4">
        <v>0.5</v>
      </c>
      <c r="E293" s="4">
        <f>Månad[[#This Row],[Medeltemperatur]]-$J$5</f>
        <v>-3.3</v>
      </c>
      <c r="F293" s="4">
        <v>40</v>
      </c>
      <c r="G293" s="4">
        <f>Månad[[#This Row],[Nederbörd för perioden]]/$K$5*100</f>
        <v>142.85714285714286</v>
      </c>
    </row>
    <row r="294" spans="1:7" x14ac:dyDescent="0.3">
      <c r="A294">
        <v>1985</v>
      </c>
      <c r="B294" t="s">
        <v>7</v>
      </c>
      <c r="C294" t="str">
        <f t="shared" si="4"/>
        <v>maj.85</v>
      </c>
      <c r="D294" s="4">
        <v>6.7</v>
      </c>
      <c r="E294" s="4">
        <f>Månad[[#This Row],[Medeltemperatur]]-$J$6</f>
        <v>-1.8999999999999995</v>
      </c>
      <c r="F294" s="4">
        <v>25.4</v>
      </c>
      <c r="G294" s="4">
        <f>Månad[[#This Row],[Nederbörd för perioden]]/$K$6*100</f>
        <v>74.705882352941174</v>
      </c>
    </row>
    <row r="295" spans="1:7" x14ac:dyDescent="0.3">
      <c r="A295">
        <v>1985</v>
      </c>
      <c r="B295" t="s">
        <v>8</v>
      </c>
      <c r="C295" t="str">
        <f t="shared" si="4"/>
        <v>jun.85</v>
      </c>
      <c r="D295" s="4">
        <v>12.2</v>
      </c>
      <c r="E295" s="4">
        <f>Månad[[#This Row],[Medeltemperatur]]-$J$7</f>
        <v>-1</v>
      </c>
      <c r="F295" s="4">
        <v>23.1</v>
      </c>
      <c r="G295" s="4">
        <f>Månad[[#This Row],[Nederbörd för perioden]]/$K$7*100</f>
        <v>44.423076923076927</v>
      </c>
    </row>
    <row r="296" spans="1:7" x14ac:dyDescent="0.3">
      <c r="A296">
        <v>1985</v>
      </c>
      <c r="B296" t="s">
        <v>9</v>
      </c>
      <c r="C296" t="str">
        <f t="shared" si="4"/>
        <v>jul.85</v>
      </c>
      <c r="D296" s="4">
        <v>15.7</v>
      </c>
      <c r="E296" s="4">
        <f>Månad[[#This Row],[Medeltemperatur]]-$J$8</f>
        <v>-1.3000000000000007</v>
      </c>
      <c r="F296" s="4">
        <v>49</v>
      </c>
      <c r="G296" s="4">
        <f>Månad[[#This Row],[Nederbörd för perioden]]/$K$8*100</f>
        <v>104.25531914893618</v>
      </c>
    </row>
    <row r="297" spans="1:7" x14ac:dyDescent="0.3">
      <c r="A297">
        <v>1985</v>
      </c>
      <c r="B297" t="s">
        <v>10</v>
      </c>
      <c r="C297" t="str">
        <f t="shared" si="4"/>
        <v>aug.85</v>
      </c>
      <c r="D297" s="4">
        <v>15.6</v>
      </c>
      <c r="E297" s="4">
        <f>Månad[[#This Row],[Medeltemperatur]]-$J$9</f>
        <v>-0.90000000000000036</v>
      </c>
      <c r="F297" s="4">
        <v>54</v>
      </c>
      <c r="G297" s="4">
        <f>Månad[[#This Row],[Nederbörd för perioden]]/$K$9*100</f>
        <v>87.096774193548384</v>
      </c>
    </row>
    <row r="298" spans="1:7" x14ac:dyDescent="0.3">
      <c r="A298">
        <v>1985</v>
      </c>
      <c r="B298" t="s">
        <v>11</v>
      </c>
      <c r="C298" t="str">
        <f t="shared" si="4"/>
        <v>sep.85</v>
      </c>
      <c r="D298" s="4">
        <v>10.199999999999999</v>
      </c>
      <c r="E298" s="4">
        <f>Månad[[#This Row],[Medeltemperatur]]-$J$10</f>
        <v>-2.2000000000000011</v>
      </c>
      <c r="F298" s="4">
        <v>29</v>
      </c>
      <c r="G298" s="4">
        <f>Månad[[#This Row],[Nederbörd för perioden]]/$K$10*100</f>
        <v>49.152542372881356</v>
      </c>
    </row>
    <row r="299" spans="1:7" x14ac:dyDescent="0.3">
      <c r="A299">
        <v>1985</v>
      </c>
      <c r="B299" t="s">
        <v>12</v>
      </c>
      <c r="C299" t="str">
        <f t="shared" si="4"/>
        <v>okt.85</v>
      </c>
      <c r="D299" s="4">
        <v>7.3</v>
      </c>
      <c r="E299" s="4">
        <f>Månad[[#This Row],[Medeltemperatur]]-$J$11</f>
        <v>-0.10000000000000053</v>
      </c>
      <c r="F299" s="4">
        <v>32.6</v>
      </c>
      <c r="G299" s="4">
        <f>Månad[[#This Row],[Nederbörd för perioden]]/$K$11*100</f>
        <v>45.91549295774648</v>
      </c>
    </row>
    <row r="300" spans="1:7" x14ac:dyDescent="0.3">
      <c r="A300">
        <v>1985</v>
      </c>
      <c r="B300" t="s">
        <v>13</v>
      </c>
      <c r="C300" t="str">
        <f t="shared" si="4"/>
        <v>nov.85</v>
      </c>
      <c r="D300" s="4">
        <v>1.1000000000000001</v>
      </c>
      <c r="E300" s="4">
        <f>Månad[[#This Row],[Medeltemperatur]]-$J$12</f>
        <v>-2.6</v>
      </c>
      <c r="F300" s="4">
        <v>57.7</v>
      </c>
      <c r="G300" s="4">
        <f>Månad[[#This Row],[Nederbörd för perioden]]/$K$12*100</f>
        <v>90.15625</v>
      </c>
    </row>
    <row r="301" spans="1:7" x14ac:dyDescent="0.3">
      <c r="A301">
        <v>1985</v>
      </c>
      <c r="B301" t="s">
        <v>14</v>
      </c>
      <c r="C301" t="str">
        <f t="shared" si="4"/>
        <v>dec.85</v>
      </c>
      <c r="D301" s="4">
        <v>-3.5</v>
      </c>
      <c r="E301" s="4">
        <f>Månad[[#This Row],[Medeltemperatur]]-$J$13</f>
        <v>-4.5</v>
      </c>
      <c r="F301" s="4">
        <v>61.4</v>
      </c>
      <c r="G301" s="4">
        <f>Månad[[#This Row],[Nederbörd för perioden]]/$K$13*100</f>
        <v>105.86206896551724</v>
      </c>
    </row>
    <row r="302" spans="1:7" x14ac:dyDescent="0.3">
      <c r="A302" s="12">
        <v>1986</v>
      </c>
      <c r="B302" s="12" t="s">
        <v>2</v>
      </c>
      <c r="C302" s="12" t="str">
        <f t="shared" si="4"/>
        <v>jan.86</v>
      </c>
      <c r="D302" s="13">
        <v>-4</v>
      </c>
      <c r="E302" s="13">
        <f>Månad[[#This Row],[Medeltemperatur]]-$J$2</f>
        <v>-3.1</v>
      </c>
      <c r="F302" s="13">
        <v>62.2</v>
      </c>
      <c r="G302" s="13">
        <f>Månad[[#This Row],[Nederbörd för perioden]]/$K$2*100</f>
        <v>129.58333333333334</v>
      </c>
    </row>
    <row r="303" spans="1:7" x14ac:dyDescent="0.3">
      <c r="A303">
        <v>1986</v>
      </c>
      <c r="B303" t="s">
        <v>4</v>
      </c>
      <c r="C303" t="str">
        <f t="shared" si="4"/>
        <v>feb.86</v>
      </c>
      <c r="D303" s="4">
        <v>-9</v>
      </c>
      <c r="E303" s="4">
        <f>Månad[[#This Row],[Medeltemperatur]]-$J$3</f>
        <v>-7.1</v>
      </c>
      <c r="F303" s="4">
        <v>4.8</v>
      </c>
      <c r="G303" s="4">
        <f>Månad[[#This Row],[Nederbörd för perioden]]/$K$3*100</f>
        <v>14.545454545454545</v>
      </c>
    </row>
    <row r="304" spans="1:7" x14ac:dyDescent="0.3">
      <c r="A304">
        <v>1986</v>
      </c>
      <c r="B304" t="s">
        <v>5</v>
      </c>
      <c r="C304" t="str">
        <f t="shared" si="4"/>
        <v>mar.86</v>
      </c>
      <c r="D304" s="4">
        <v>-0.3</v>
      </c>
      <c r="E304" s="4">
        <f>Månad[[#This Row],[Medeltemperatur]]-$J$4</f>
        <v>-0.3</v>
      </c>
      <c r="F304" s="4">
        <v>34.9</v>
      </c>
      <c r="G304" s="4">
        <f>Månad[[#This Row],[Nederbörd för perioden]]/$K$4*100</f>
        <v>116.33333333333333</v>
      </c>
    </row>
    <row r="305" spans="1:7" x14ac:dyDescent="0.3">
      <c r="A305">
        <v>1986</v>
      </c>
      <c r="B305" t="s">
        <v>6</v>
      </c>
      <c r="C305" t="str">
        <f t="shared" si="4"/>
        <v>apr.86</v>
      </c>
      <c r="D305" s="4">
        <v>1.4</v>
      </c>
      <c r="E305" s="4">
        <f>Månad[[#This Row],[Medeltemperatur]]-$J$5</f>
        <v>-2.4</v>
      </c>
      <c r="F305" s="4">
        <v>46.8</v>
      </c>
      <c r="G305" s="4">
        <f>Månad[[#This Row],[Nederbörd för perioden]]/$K$5*100</f>
        <v>167.14285714285714</v>
      </c>
    </row>
    <row r="306" spans="1:7" x14ac:dyDescent="0.3">
      <c r="A306">
        <v>1986</v>
      </c>
      <c r="B306" t="s">
        <v>7</v>
      </c>
      <c r="C306" t="str">
        <f t="shared" si="4"/>
        <v>maj.86</v>
      </c>
      <c r="D306" s="4">
        <v>9.1999999999999993</v>
      </c>
      <c r="E306" s="4">
        <f>Månad[[#This Row],[Medeltemperatur]]-$J$6</f>
        <v>0.59999999999999964</v>
      </c>
      <c r="F306" s="4">
        <v>27.2</v>
      </c>
      <c r="G306" s="4">
        <f>Månad[[#This Row],[Nederbörd för perioden]]/$K$6*100</f>
        <v>80</v>
      </c>
    </row>
    <row r="307" spans="1:7" x14ac:dyDescent="0.3">
      <c r="A307">
        <v>1986</v>
      </c>
      <c r="B307" t="s">
        <v>8</v>
      </c>
      <c r="C307" t="str">
        <f t="shared" si="4"/>
        <v>jun.86</v>
      </c>
      <c r="D307" s="4">
        <v>14.5</v>
      </c>
      <c r="E307" s="4">
        <f>Månad[[#This Row],[Medeltemperatur]]-$J$7</f>
        <v>1.3000000000000007</v>
      </c>
      <c r="F307" s="4">
        <v>24.4</v>
      </c>
      <c r="G307" s="4">
        <f>Månad[[#This Row],[Nederbörd för perioden]]/$K$7*100</f>
        <v>46.92307692307692</v>
      </c>
    </row>
    <row r="308" spans="1:7" x14ac:dyDescent="0.3">
      <c r="A308">
        <v>1986</v>
      </c>
      <c r="B308" t="s">
        <v>9</v>
      </c>
      <c r="C308" t="str">
        <f t="shared" si="4"/>
        <v>jul.86</v>
      </c>
      <c r="D308" s="4">
        <v>15.4</v>
      </c>
      <c r="E308" s="4">
        <f>Månad[[#This Row],[Medeltemperatur]]-$J$8</f>
        <v>-1.5999999999999996</v>
      </c>
      <c r="F308" s="4">
        <v>48.4</v>
      </c>
      <c r="G308" s="4">
        <f>Månad[[#This Row],[Nederbörd för perioden]]/$K$8*100</f>
        <v>102.97872340425531</v>
      </c>
    </row>
    <row r="309" spans="1:7" x14ac:dyDescent="0.3">
      <c r="A309">
        <v>1986</v>
      </c>
      <c r="B309" t="s">
        <v>10</v>
      </c>
      <c r="C309" t="str">
        <f t="shared" si="4"/>
        <v>aug.86</v>
      </c>
      <c r="D309" s="4">
        <v>13.6</v>
      </c>
      <c r="E309" s="4">
        <f>Månad[[#This Row],[Medeltemperatur]]-$J$9</f>
        <v>-2.9000000000000004</v>
      </c>
      <c r="F309" s="4">
        <v>101</v>
      </c>
      <c r="G309" s="4">
        <f>Månad[[#This Row],[Nederbörd för perioden]]/$K$9*100</f>
        <v>162.90322580645162</v>
      </c>
    </row>
    <row r="310" spans="1:7" x14ac:dyDescent="0.3">
      <c r="A310">
        <v>1986</v>
      </c>
      <c r="B310" t="s">
        <v>11</v>
      </c>
      <c r="C310" t="str">
        <f t="shared" si="4"/>
        <v>sep.86</v>
      </c>
      <c r="D310" s="4">
        <v>8.5</v>
      </c>
      <c r="E310" s="4">
        <f>Månad[[#This Row],[Medeltemperatur]]-$J$10</f>
        <v>-3.9000000000000004</v>
      </c>
      <c r="F310" s="4">
        <v>64.099999999999994</v>
      </c>
      <c r="G310" s="4">
        <f>Månad[[#This Row],[Nederbörd för perioden]]/$K$10*100</f>
        <v>108.64406779661016</v>
      </c>
    </row>
    <row r="311" spans="1:7" x14ac:dyDescent="0.3">
      <c r="A311">
        <v>1986</v>
      </c>
      <c r="B311" t="s">
        <v>12</v>
      </c>
      <c r="C311" t="str">
        <f t="shared" si="4"/>
        <v>okt.86</v>
      </c>
      <c r="D311" s="4">
        <v>7.1</v>
      </c>
      <c r="E311" s="4">
        <f>Månad[[#This Row],[Medeltemperatur]]-$J$11</f>
        <v>-0.30000000000000071</v>
      </c>
      <c r="F311" s="4">
        <v>36.700000000000003</v>
      </c>
      <c r="G311" s="4">
        <f>Månad[[#This Row],[Nederbörd för perioden]]/$K$11*100</f>
        <v>51.690140845070431</v>
      </c>
    </row>
    <row r="312" spans="1:7" x14ac:dyDescent="0.3">
      <c r="A312">
        <v>1986</v>
      </c>
      <c r="B312" t="s">
        <v>13</v>
      </c>
      <c r="C312" t="str">
        <f t="shared" si="4"/>
        <v>nov.86</v>
      </c>
      <c r="D312" s="4">
        <v>5.0999999999999996</v>
      </c>
      <c r="E312" s="4">
        <f>Månad[[#This Row],[Medeltemperatur]]-$J$12</f>
        <v>1.3999999999999995</v>
      </c>
      <c r="F312" s="4">
        <v>58.6</v>
      </c>
      <c r="G312" s="4">
        <f>Månad[[#This Row],[Nederbörd för perioden]]/$K$12*100</f>
        <v>91.5625</v>
      </c>
    </row>
    <row r="313" spans="1:7" x14ac:dyDescent="0.3">
      <c r="A313">
        <v>1986</v>
      </c>
      <c r="B313" t="s">
        <v>14</v>
      </c>
      <c r="C313" t="str">
        <f t="shared" si="4"/>
        <v>dec.86</v>
      </c>
      <c r="D313" s="4">
        <v>-2</v>
      </c>
      <c r="E313" s="4">
        <f>Månad[[#This Row],[Medeltemperatur]]-$J$13</f>
        <v>-3</v>
      </c>
      <c r="F313" s="4">
        <v>70.2</v>
      </c>
      <c r="G313" s="4">
        <f>Månad[[#This Row],[Nederbörd för perioden]]/$K$13*100</f>
        <v>121.0344827586207</v>
      </c>
    </row>
    <row r="314" spans="1:7" x14ac:dyDescent="0.3">
      <c r="A314" s="12">
        <v>1987</v>
      </c>
      <c r="B314" s="12" t="s">
        <v>2</v>
      </c>
      <c r="C314" s="12" t="str">
        <f t="shared" si="4"/>
        <v>jan.87</v>
      </c>
      <c r="D314" s="13">
        <v>-13.2</v>
      </c>
      <c r="E314" s="13">
        <f>Månad[[#This Row],[Medeltemperatur]]-$J$2</f>
        <v>-12.299999999999999</v>
      </c>
      <c r="F314" s="13">
        <v>31.5</v>
      </c>
      <c r="G314" s="13">
        <f>Månad[[#This Row],[Nederbörd för perioden]]/$K$2*100</f>
        <v>65.625</v>
      </c>
    </row>
    <row r="315" spans="1:7" x14ac:dyDescent="0.3">
      <c r="A315">
        <v>1987</v>
      </c>
      <c r="B315" t="s">
        <v>4</v>
      </c>
      <c r="C315" t="str">
        <f t="shared" si="4"/>
        <v>feb.87</v>
      </c>
      <c r="D315" s="4">
        <v>-4.8</v>
      </c>
      <c r="E315" s="4">
        <f>Månad[[#This Row],[Medeltemperatur]]-$J$3</f>
        <v>-2.9</v>
      </c>
      <c r="F315" s="4">
        <v>24.8</v>
      </c>
      <c r="G315" s="4">
        <f>Månad[[#This Row],[Nederbörd för perioden]]/$K$3*100</f>
        <v>75.151515151515156</v>
      </c>
    </row>
    <row r="316" spans="1:7" x14ac:dyDescent="0.3">
      <c r="A316">
        <v>1987</v>
      </c>
      <c r="B316" t="s">
        <v>5</v>
      </c>
      <c r="C316" t="str">
        <f t="shared" si="4"/>
        <v>mar.87</v>
      </c>
      <c r="D316" s="4">
        <v>-5.6</v>
      </c>
      <c r="E316" s="4">
        <f>Månad[[#This Row],[Medeltemperatur]]-$J$4</f>
        <v>-5.6</v>
      </c>
      <c r="F316" s="4">
        <v>19.100000000000001</v>
      </c>
      <c r="G316" s="4">
        <f>Månad[[#This Row],[Nederbörd för perioden]]/$K$4*100</f>
        <v>63.666666666666671</v>
      </c>
    </row>
    <row r="317" spans="1:7" x14ac:dyDescent="0.3">
      <c r="A317">
        <v>1987</v>
      </c>
      <c r="B317" t="s">
        <v>6</v>
      </c>
      <c r="C317" t="str">
        <f t="shared" si="4"/>
        <v>apr.87</v>
      </c>
      <c r="D317" s="4">
        <v>2</v>
      </c>
      <c r="E317" s="4">
        <f>Månad[[#This Row],[Medeltemperatur]]-$J$5</f>
        <v>-1.7999999999999998</v>
      </c>
      <c r="F317" s="4">
        <v>1</v>
      </c>
      <c r="G317" s="4">
        <f>Månad[[#This Row],[Nederbörd för perioden]]/$K$5*100</f>
        <v>3.5714285714285712</v>
      </c>
    </row>
    <row r="318" spans="1:7" x14ac:dyDescent="0.3">
      <c r="A318">
        <v>1987</v>
      </c>
      <c r="B318" t="s">
        <v>7</v>
      </c>
      <c r="C318" t="str">
        <f t="shared" si="4"/>
        <v>maj.87</v>
      </c>
      <c r="D318" s="4">
        <v>5.9</v>
      </c>
      <c r="E318" s="4">
        <f>Månad[[#This Row],[Medeltemperatur]]-$J$6</f>
        <v>-2.6999999999999993</v>
      </c>
      <c r="F318" s="4">
        <v>48.8</v>
      </c>
      <c r="G318" s="4">
        <f>Månad[[#This Row],[Nederbörd för perioden]]/$K$6*100</f>
        <v>143.52941176470588</v>
      </c>
    </row>
    <row r="319" spans="1:7" x14ac:dyDescent="0.3">
      <c r="A319">
        <v>1987</v>
      </c>
      <c r="B319" t="s">
        <v>8</v>
      </c>
      <c r="C319" t="str">
        <f t="shared" si="4"/>
        <v>jun.87</v>
      </c>
      <c r="D319" s="4">
        <v>10.199999999999999</v>
      </c>
      <c r="E319" s="4">
        <f>Månad[[#This Row],[Medeltemperatur]]-$J$7</f>
        <v>-3</v>
      </c>
      <c r="F319" s="4">
        <v>51.9</v>
      </c>
      <c r="G319" s="4">
        <f>Månad[[#This Row],[Nederbörd för perioden]]/$K$7*100</f>
        <v>99.807692307692307</v>
      </c>
    </row>
    <row r="320" spans="1:7" x14ac:dyDescent="0.3">
      <c r="A320">
        <v>1987</v>
      </c>
      <c r="B320" t="s">
        <v>9</v>
      </c>
      <c r="C320" t="str">
        <f t="shared" si="4"/>
        <v>jul.87</v>
      </c>
      <c r="D320" s="4">
        <v>14.8</v>
      </c>
      <c r="E320" s="4">
        <f>Månad[[#This Row],[Medeltemperatur]]-$J$8</f>
        <v>-2.1999999999999993</v>
      </c>
      <c r="F320" s="4">
        <v>18.3</v>
      </c>
      <c r="G320" s="4">
        <f>Månad[[#This Row],[Nederbörd för perioden]]/$K$8*100</f>
        <v>38.936170212765958</v>
      </c>
    </row>
    <row r="321" spans="1:7" x14ac:dyDescent="0.3">
      <c r="A321">
        <v>1987</v>
      </c>
      <c r="B321" t="s">
        <v>10</v>
      </c>
      <c r="C321" t="str">
        <f t="shared" si="4"/>
        <v>aug.87</v>
      </c>
      <c r="D321" s="4">
        <v>12.5</v>
      </c>
      <c r="E321" s="4">
        <f>Månad[[#This Row],[Medeltemperatur]]-$J$9</f>
        <v>-4</v>
      </c>
      <c r="F321" s="4">
        <v>108.4</v>
      </c>
      <c r="G321" s="4">
        <f>Månad[[#This Row],[Nederbörd för perioden]]/$K$9*100</f>
        <v>174.83870967741936</v>
      </c>
    </row>
    <row r="322" spans="1:7" x14ac:dyDescent="0.3">
      <c r="A322">
        <v>1987</v>
      </c>
      <c r="B322" t="s">
        <v>11</v>
      </c>
      <c r="C322" t="str">
        <f t="shared" ref="C322:C385" si="5">LEFT(B322,3)&amp;"."&amp;RIGHT(A322,2)</f>
        <v>sep.87</v>
      </c>
      <c r="D322" s="4">
        <v>9.9</v>
      </c>
      <c r="E322" s="4">
        <f>Månad[[#This Row],[Medeltemperatur]]-$J$10</f>
        <v>-2.5</v>
      </c>
      <c r="F322" s="4">
        <v>61.2</v>
      </c>
      <c r="G322" s="4">
        <f>Månad[[#This Row],[Nederbörd för perioden]]/$K$10*100</f>
        <v>103.72881355932205</v>
      </c>
    </row>
    <row r="323" spans="1:7" x14ac:dyDescent="0.3">
      <c r="A323">
        <v>1987</v>
      </c>
      <c r="B323" t="s">
        <v>12</v>
      </c>
      <c r="C323" t="str">
        <f t="shared" si="5"/>
        <v>okt.87</v>
      </c>
      <c r="D323" s="4">
        <v>8.8000000000000007</v>
      </c>
      <c r="E323" s="4">
        <f>Månad[[#This Row],[Medeltemperatur]]-$J$11</f>
        <v>1.4000000000000004</v>
      </c>
      <c r="F323" s="4">
        <v>37.299999999999997</v>
      </c>
      <c r="G323" s="4">
        <f>Månad[[#This Row],[Nederbörd för perioden]]/$K$11*100</f>
        <v>52.535211267605632</v>
      </c>
    </row>
    <row r="324" spans="1:7" x14ac:dyDescent="0.3">
      <c r="A324">
        <v>1987</v>
      </c>
      <c r="B324" t="s">
        <v>13</v>
      </c>
      <c r="C324" t="str">
        <f t="shared" si="5"/>
        <v>nov.87</v>
      </c>
      <c r="D324" s="4">
        <v>3.1</v>
      </c>
      <c r="E324" s="4">
        <f>Månad[[#This Row],[Medeltemperatur]]-$J$12</f>
        <v>-0.60000000000000009</v>
      </c>
      <c r="F324" s="4">
        <v>77.599999999999994</v>
      </c>
      <c r="G324" s="4">
        <f>Månad[[#This Row],[Nederbörd för perioden]]/$K$12*100</f>
        <v>121.24999999999999</v>
      </c>
    </row>
    <row r="325" spans="1:7" x14ac:dyDescent="0.3">
      <c r="A325">
        <v>1987</v>
      </c>
      <c r="B325" t="s">
        <v>14</v>
      </c>
      <c r="C325" t="str">
        <f t="shared" si="5"/>
        <v>dec.87</v>
      </c>
      <c r="D325" s="4">
        <v>-0.3</v>
      </c>
      <c r="E325" s="4">
        <f>Månad[[#This Row],[Medeltemperatur]]-$J$13</f>
        <v>-1.3</v>
      </c>
      <c r="F325" s="4">
        <v>30.5</v>
      </c>
      <c r="G325" s="4">
        <f>Månad[[#This Row],[Nederbörd för perioden]]/$K$13*100</f>
        <v>52.586206896551722</v>
      </c>
    </row>
    <row r="326" spans="1:7" x14ac:dyDescent="0.3">
      <c r="A326" s="12">
        <v>1988</v>
      </c>
      <c r="B326" s="12" t="s">
        <v>2</v>
      </c>
      <c r="C326" s="12" t="str">
        <f t="shared" si="5"/>
        <v>jan.88</v>
      </c>
      <c r="D326" s="13">
        <v>0.3</v>
      </c>
      <c r="E326" s="13">
        <f>Månad[[#This Row],[Medeltemperatur]]-$J$2</f>
        <v>1.2</v>
      </c>
      <c r="F326" s="13">
        <v>60.4</v>
      </c>
      <c r="G326" s="13">
        <f>Månad[[#This Row],[Nederbörd för perioden]]/$K$2*100</f>
        <v>125.83333333333333</v>
      </c>
    </row>
    <row r="327" spans="1:7" x14ac:dyDescent="0.3">
      <c r="A327">
        <v>1988</v>
      </c>
      <c r="B327" t="s">
        <v>4</v>
      </c>
      <c r="C327" t="str">
        <f t="shared" si="5"/>
        <v>feb.88</v>
      </c>
      <c r="D327" s="4">
        <v>-0.8</v>
      </c>
      <c r="E327" s="4">
        <f>Månad[[#This Row],[Medeltemperatur]]-$J$3</f>
        <v>1.0999999999999999</v>
      </c>
      <c r="F327" s="4">
        <v>36.700000000000003</v>
      </c>
      <c r="G327" s="4">
        <f>Månad[[#This Row],[Nederbörd för perioden]]/$K$3*100</f>
        <v>111.21212121212123</v>
      </c>
    </row>
    <row r="328" spans="1:7" x14ac:dyDescent="0.3">
      <c r="A328">
        <v>1988</v>
      </c>
      <c r="B328" t="s">
        <v>5</v>
      </c>
      <c r="C328" t="str">
        <f t="shared" si="5"/>
        <v>mar.88</v>
      </c>
      <c r="D328" s="4">
        <v>-1.7</v>
      </c>
      <c r="E328" s="4">
        <f>Månad[[#This Row],[Medeltemperatur]]-$J$4</f>
        <v>-1.7</v>
      </c>
      <c r="F328" s="4">
        <v>36</v>
      </c>
      <c r="G328" s="4">
        <f>Månad[[#This Row],[Nederbörd för perioden]]/$K$4*100</f>
        <v>120</v>
      </c>
    </row>
    <row r="329" spans="1:7" x14ac:dyDescent="0.3">
      <c r="A329">
        <v>1988</v>
      </c>
      <c r="B329" t="s">
        <v>6</v>
      </c>
      <c r="C329" t="str">
        <f t="shared" si="5"/>
        <v>apr.88</v>
      </c>
      <c r="D329" s="4">
        <v>2</v>
      </c>
      <c r="E329" s="4">
        <f>Månad[[#This Row],[Medeltemperatur]]-$J$5</f>
        <v>-1.7999999999999998</v>
      </c>
      <c r="F329" s="4">
        <v>27.3</v>
      </c>
      <c r="G329" s="4">
        <f>Månad[[#This Row],[Nederbörd för perioden]]/$K$5*100</f>
        <v>97.5</v>
      </c>
    </row>
    <row r="330" spans="1:7" x14ac:dyDescent="0.3">
      <c r="A330">
        <v>1988</v>
      </c>
      <c r="B330" t="s">
        <v>7</v>
      </c>
      <c r="C330" t="str">
        <f t="shared" si="5"/>
        <v>maj.88</v>
      </c>
      <c r="D330" s="4">
        <v>9</v>
      </c>
      <c r="E330" s="4">
        <f>Månad[[#This Row],[Medeltemperatur]]-$J$6</f>
        <v>0.40000000000000036</v>
      </c>
      <c r="F330" s="4">
        <v>8.9</v>
      </c>
      <c r="G330" s="4">
        <f>Månad[[#This Row],[Nederbörd för perioden]]/$K$6*100</f>
        <v>26.176470588235297</v>
      </c>
    </row>
    <row r="331" spans="1:7" x14ac:dyDescent="0.3">
      <c r="A331">
        <v>1988</v>
      </c>
      <c r="B331" t="s">
        <v>8</v>
      </c>
      <c r="C331" t="str">
        <f t="shared" si="5"/>
        <v>jun.88</v>
      </c>
      <c r="D331" s="4">
        <v>14.2</v>
      </c>
      <c r="E331" s="4">
        <f>Månad[[#This Row],[Medeltemperatur]]-$J$7</f>
        <v>1</v>
      </c>
      <c r="F331" s="4">
        <v>33</v>
      </c>
      <c r="G331" s="4">
        <f>Månad[[#This Row],[Nederbörd för perioden]]/$K$7*100</f>
        <v>63.46153846153846</v>
      </c>
    </row>
    <row r="332" spans="1:7" x14ac:dyDescent="0.3">
      <c r="A332">
        <v>1988</v>
      </c>
      <c r="B332" t="s">
        <v>9</v>
      </c>
      <c r="C332" t="str">
        <f t="shared" si="5"/>
        <v>jul.88</v>
      </c>
      <c r="D332" s="4">
        <v>18.3</v>
      </c>
      <c r="E332" s="4">
        <f>Månad[[#This Row],[Medeltemperatur]]-$J$8</f>
        <v>1.3000000000000007</v>
      </c>
      <c r="F332" s="4">
        <v>51.5</v>
      </c>
      <c r="G332" s="4">
        <f>Månad[[#This Row],[Nederbörd för perioden]]/$K$8*100</f>
        <v>109.57446808510637</v>
      </c>
    </row>
    <row r="333" spans="1:7" x14ac:dyDescent="0.3">
      <c r="A333">
        <v>1988</v>
      </c>
      <c r="B333" t="s">
        <v>10</v>
      </c>
      <c r="C333" t="str">
        <f t="shared" si="5"/>
        <v>aug.88</v>
      </c>
      <c r="D333" s="4">
        <v>14.5</v>
      </c>
      <c r="E333" s="4">
        <f>Månad[[#This Row],[Medeltemperatur]]-$J$9</f>
        <v>-2</v>
      </c>
      <c r="F333" s="4">
        <v>111.4</v>
      </c>
      <c r="G333" s="4">
        <f>Månad[[#This Row],[Nederbörd för perioden]]/$K$9*100</f>
        <v>179.67741935483872</v>
      </c>
    </row>
    <row r="334" spans="1:7" x14ac:dyDescent="0.3">
      <c r="A334">
        <v>1988</v>
      </c>
      <c r="B334" t="s">
        <v>11</v>
      </c>
      <c r="C334" t="str">
        <f t="shared" si="5"/>
        <v>sep.88</v>
      </c>
      <c r="D334" s="4">
        <v>12.6</v>
      </c>
      <c r="E334" s="4">
        <f>Månad[[#This Row],[Medeltemperatur]]-$J$10</f>
        <v>0.19999999999999929</v>
      </c>
      <c r="F334" s="4">
        <v>23.7</v>
      </c>
      <c r="G334" s="4">
        <f>Månad[[#This Row],[Nederbörd för perioden]]/$K$10*100</f>
        <v>40.16949152542373</v>
      </c>
    </row>
    <row r="335" spans="1:7" x14ac:dyDescent="0.3">
      <c r="A335">
        <v>1988</v>
      </c>
      <c r="B335" t="s">
        <v>12</v>
      </c>
      <c r="C335" t="str">
        <f t="shared" si="5"/>
        <v>okt.88</v>
      </c>
      <c r="D335" s="4">
        <v>6.3</v>
      </c>
      <c r="E335" s="4">
        <f>Månad[[#This Row],[Medeltemperatur]]-$J$11</f>
        <v>-1.1000000000000005</v>
      </c>
      <c r="F335" s="4">
        <v>68.2</v>
      </c>
      <c r="G335" s="4">
        <f>Månad[[#This Row],[Nederbörd för perioden]]/$K$11*100</f>
        <v>96.056338028169023</v>
      </c>
    </row>
    <row r="336" spans="1:7" x14ac:dyDescent="0.3">
      <c r="A336">
        <v>1988</v>
      </c>
      <c r="B336" t="s">
        <v>13</v>
      </c>
      <c r="C336" t="str">
        <f t="shared" si="5"/>
        <v>nov.88</v>
      </c>
      <c r="D336" s="4">
        <v>0.3</v>
      </c>
      <c r="E336" s="4">
        <f>Månad[[#This Row],[Medeltemperatur]]-$J$12</f>
        <v>-3.4000000000000004</v>
      </c>
      <c r="F336" s="4">
        <v>47.2</v>
      </c>
      <c r="G336" s="4">
        <f>Månad[[#This Row],[Nederbörd för perioden]]/$K$12*100</f>
        <v>73.75</v>
      </c>
    </row>
    <row r="337" spans="1:7" x14ac:dyDescent="0.3">
      <c r="A337">
        <v>1988</v>
      </c>
      <c r="B337" t="s">
        <v>14</v>
      </c>
      <c r="C337" t="str">
        <f t="shared" si="5"/>
        <v>dec.88</v>
      </c>
      <c r="D337" s="4">
        <v>-1.8</v>
      </c>
      <c r="E337" s="4">
        <f>Månad[[#This Row],[Medeltemperatur]]-$J$13</f>
        <v>-2.8</v>
      </c>
      <c r="F337" s="4">
        <v>67.3</v>
      </c>
      <c r="G337" s="4">
        <f>Månad[[#This Row],[Nederbörd för perioden]]/$K$13*100</f>
        <v>116.0344827586207</v>
      </c>
    </row>
    <row r="338" spans="1:7" x14ac:dyDescent="0.3">
      <c r="A338" s="12">
        <v>1989</v>
      </c>
      <c r="B338" s="12" t="s">
        <v>2</v>
      </c>
      <c r="C338" s="12" t="str">
        <f t="shared" si="5"/>
        <v>jan.89</v>
      </c>
      <c r="D338" s="13">
        <v>2</v>
      </c>
      <c r="E338" s="13">
        <f>Månad[[#This Row],[Medeltemperatur]]-$J$2</f>
        <v>2.9</v>
      </c>
      <c r="F338" s="13">
        <v>9.1</v>
      </c>
      <c r="G338" s="13">
        <f>Månad[[#This Row],[Nederbörd för perioden]]/$K$2*100</f>
        <v>18.958333333333332</v>
      </c>
    </row>
    <row r="339" spans="1:7" x14ac:dyDescent="0.3">
      <c r="A339">
        <v>1989</v>
      </c>
      <c r="B339" t="s">
        <v>4</v>
      </c>
      <c r="C339" t="str">
        <f t="shared" si="5"/>
        <v>feb.89</v>
      </c>
      <c r="D339" s="4">
        <v>2</v>
      </c>
      <c r="E339" s="4">
        <f>Månad[[#This Row],[Medeltemperatur]]-$J$3</f>
        <v>3.9</v>
      </c>
      <c r="F339" s="4">
        <v>24.2</v>
      </c>
      <c r="G339" s="4">
        <f>Månad[[#This Row],[Nederbörd för perioden]]/$K$3*100</f>
        <v>73.333333333333329</v>
      </c>
    </row>
    <row r="340" spans="1:7" x14ac:dyDescent="0.3">
      <c r="A340">
        <v>1989</v>
      </c>
      <c r="B340" t="s">
        <v>5</v>
      </c>
      <c r="C340" t="str">
        <f t="shared" si="5"/>
        <v>mar.89</v>
      </c>
      <c r="D340" s="4">
        <v>2</v>
      </c>
      <c r="E340" s="4">
        <f>Månad[[#This Row],[Medeltemperatur]]-$J$4</f>
        <v>2</v>
      </c>
      <c r="F340" s="4">
        <v>34.9</v>
      </c>
      <c r="G340" s="4">
        <f>Månad[[#This Row],[Nederbörd för perioden]]/$K$4*100</f>
        <v>116.33333333333333</v>
      </c>
    </row>
    <row r="341" spans="1:7" x14ac:dyDescent="0.3">
      <c r="A341">
        <v>1989</v>
      </c>
      <c r="B341" t="s">
        <v>6</v>
      </c>
      <c r="C341" t="str">
        <f t="shared" si="5"/>
        <v>apr.89</v>
      </c>
      <c r="D341" s="4">
        <v>3.9</v>
      </c>
      <c r="E341" s="4">
        <f>Månad[[#This Row],[Medeltemperatur]]-$J$5</f>
        <v>0.10000000000000009</v>
      </c>
      <c r="F341" s="4">
        <v>33.200000000000003</v>
      </c>
      <c r="G341" s="4">
        <f>Månad[[#This Row],[Nederbörd för perioden]]/$K$5*100</f>
        <v>118.57142857142857</v>
      </c>
    </row>
    <row r="342" spans="1:7" x14ac:dyDescent="0.3">
      <c r="A342">
        <v>1989</v>
      </c>
      <c r="B342" t="s">
        <v>7</v>
      </c>
      <c r="C342" t="str">
        <f t="shared" si="5"/>
        <v>maj.89</v>
      </c>
      <c r="D342" s="4">
        <v>9.1999999999999993</v>
      </c>
      <c r="E342" s="4">
        <f>Månad[[#This Row],[Medeltemperatur]]-$J$6</f>
        <v>0.59999999999999964</v>
      </c>
      <c r="F342" s="4">
        <v>19.600000000000001</v>
      </c>
      <c r="G342" s="4">
        <f>Månad[[#This Row],[Nederbörd för perioden]]/$K$6*100</f>
        <v>57.64705882352942</v>
      </c>
    </row>
    <row r="343" spans="1:7" x14ac:dyDescent="0.3">
      <c r="A343">
        <v>1989</v>
      </c>
      <c r="B343" t="s">
        <v>8</v>
      </c>
      <c r="C343" t="str">
        <f t="shared" si="5"/>
        <v>jun.89</v>
      </c>
      <c r="D343" s="4">
        <v>13.8</v>
      </c>
      <c r="E343" s="4">
        <f>Månad[[#This Row],[Medeltemperatur]]-$J$7</f>
        <v>0.60000000000000142</v>
      </c>
      <c r="F343" s="4">
        <v>54.8</v>
      </c>
      <c r="G343" s="4">
        <f>Månad[[#This Row],[Nederbörd för perioden]]/$K$7*100</f>
        <v>105.38461538461539</v>
      </c>
    </row>
    <row r="344" spans="1:7" x14ac:dyDescent="0.3">
      <c r="A344">
        <v>1989</v>
      </c>
      <c r="B344" t="s">
        <v>9</v>
      </c>
      <c r="C344" t="str">
        <f t="shared" si="5"/>
        <v>jul.89</v>
      </c>
      <c r="D344" s="4">
        <v>16.100000000000001</v>
      </c>
      <c r="E344" s="4">
        <f>Månad[[#This Row],[Medeltemperatur]]-$J$8</f>
        <v>-0.89999999999999858</v>
      </c>
      <c r="F344" s="4">
        <v>57.1</v>
      </c>
      <c r="G344" s="4">
        <f>Månad[[#This Row],[Nederbörd för perioden]]/$K$8*100</f>
        <v>121.48936170212765</v>
      </c>
    </row>
    <row r="345" spans="1:7" x14ac:dyDescent="0.3">
      <c r="A345">
        <v>1989</v>
      </c>
      <c r="B345" t="s">
        <v>10</v>
      </c>
      <c r="C345" t="str">
        <f t="shared" si="5"/>
        <v>aug.89</v>
      </c>
      <c r="D345" s="4">
        <v>14.9</v>
      </c>
      <c r="E345" s="4">
        <f>Månad[[#This Row],[Medeltemperatur]]-$J$9</f>
        <v>-1.5999999999999996</v>
      </c>
      <c r="F345" s="4">
        <v>104</v>
      </c>
      <c r="G345" s="4">
        <f>Månad[[#This Row],[Nederbörd för perioden]]/$K$9*100</f>
        <v>167.74193548387098</v>
      </c>
    </row>
    <row r="346" spans="1:7" x14ac:dyDescent="0.3">
      <c r="A346">
        <v>1989</v>
      </c>
      <c r="B346" t="s">
        <v>11</v>
      </c>
      <c r="C346" t="str">
        <f t="shared" si="5"/>
        <v>sep.89</v>
      </c>
      <c r="D346" s="4">
        <v>12.3</v>
      </c>
      <c r="E346" s="4">
        <f>Månad[[#This Row],[Medeltemperatur]]-$J$10</f>
        <v>-9.9999999999999645E-2</v>
      </c>
      <c r="F346" s="4">
        <v>28.7</v>
      </c>
      <c r="G346" s="4">
        <f>Månad[[#This Row],[Nederbörd för perioden]]/$K$10*100</f>
        <v>48.644067796610166</v>
      </c>
    </row>
    <row r="347" spans="1:7" x14ac:dyDescent="0.3">
      <c r="A347">
        <v>1989</v>
      </c>
      <c r="B347" t="s">
        <v>12</v>
      </c>
      <c r="C347" t="str">
        <f t="shared" si="5"/>
        <v>okt.89</v>
      </c>
      <c r="D347" s="4">
        <v>7.5</v>
      </c>
      <c r="E347" s="4">
        <f>Månad[[#This Row],[Medeltemperatur]]-$J$11</f>
        <v>9.9999999999999645E-2</v>
      </c>
      <c r="F347" s="4">
        <v>38.5</v>
      </c>
      <c r="G347" s="4">
        <f>Månad[[#This Row],[Nederbörd för perioden]]/$K$11*100</f>
        <v>54.225352112676063</v>
      </c>
    </row>
    <row r="348" spans="1:7" x14ac:dyDescent="0.3">
      <c r="A348">
        <v>1989</v>
      </c>
      <c r="B348" t="s">
        <v>13</v>
      </c>
      <c r="C348" t="str">
        <f t="shared" si="5"/>
        <v>nov.89</v>
      </c>
      <c r="D348" s="4">
        <v>3.2</v>
      </c>
      <c r="E348" s="4">
        <f>Månad[[#This Row],[Medeltemperatur]]-$J$12</f>
        <v>-0.5</v>
      </c>
      <c r="F348" s="4">
        <v>89.3</v>
      </c>
      <c r="G348" s="4">
        <f>Månad[[#This Row],[Nederbörd för perioden]]/$K$12*100</f>
        <v>139.53125</v>
      </c>
    </row>
    <row r="349" spans="1:7" x14ac:dyDescent="0.3">
      <c r="A349">
        <v>1989</v>
      </c>
      <c r="B349" t="s">
        <v>14</v>
      </c>
      <c r="C349" t="str">
        <f t="shared" si="5"/>
        <v>dec.89</v>
      </c>
      <c r="D349" s="4">
        <v>-1.3</v>
      </c>
      <c r="E349" s="4">
        <f>Månad[[#This Row],[Medeltemperatur]]-$J$13</f>
        <v>-2.2999999999999998</v>
      </c>
      <c r="F349" s="4">
        <v>54.2</v>
      </c>
      <c r="G349" s="4">
        <f>Månad[[#This Row],[Nederbörd för perioden]]/$K$13*100</f>
        <v>93.448275862068968</v>
      </c>
    </row>
    <row r="350" spans="1:7" x14ac:dyDescent="0.3">
      <c r="A350" s="12">
        <v>1990</v>
      </c>
      <c r="B350" s="12" t="s">
        <v>2</v>
      </c>
      <c r="C350" s="12" t="str">
        <f t="shared" si="5"/>
        <v>jan.90</v>
      </c>
      <c r="D350" s="13">
        <v>0.3</v>
      </c>
      <c r="E350" s="13">
        <f>Månad[[#This Row],[Medeltemperatur]]-$J$2</f>
        <v>1.2</v>
      </c>
      <c r="F350" s="13">
        <v>64.8</v>
      </c>
      <c r="G350" s="13">
        <f>Månad[[#This Row],[Nederbörd för perioden]]/$K$2*100</f>
        <v>135</v>
      </c>
    </row>
    <row r="351" spans="1:7" x14ac:dyDescent="0.3">
      <c r="A351">
        <v>1990</v>
      </c>
      <c r="B351" t="s">
        <v>4</v>
      </c>
      <c r="C351" t="str">
        <f t="shared" si="5"/>
        <v>feb.90</v>
      </c>
      <c r="D351" s="4">
        <v>2.7</v>
      </c>
      <c r="E351" s="4">
        <f>Månad[[#This Row],[Medeltemperatur]]-$J$3</f>
        <v>4.5999999999999996</v>
      </c>
      <c r="F351" s="4">
        <v>59.2</v>
      </c>
      <c r="G351" s="4">
        <f>Månad[[#This Row],[Nederbörd för perioden]]/$K$3*100</f>
        <v>179.39393939393941</v>
      </c>
    </row>
    <row r="352" spans="1:7" x14ac:dyDescent="0.3">
      <c r="A352">
        <v>1990</v>
      </c>
      <c r="B352" t="s">
        <v>5</v>
      </c>
      <c r="C352" t="str">
        <f t="shared" si="5"/>
        <v>mar.90</v>
      </c>
      <c r="D352" s="4">
        <v>2.9</v>
      </c>
      <c r="E352" s="4">
        <f>Månad[[#This Row],[Medeltemperatur]]-$J$4</f>
        <v>2.9</v>
      </c>
      <c r="F352" s="4">
        <v>32.700000000000003</v>
      </c>
      <c r="G352" s="4">
        <f>Månad[[#This Row],[Nederbörd för perioden]]/$K$4*100</f>
        <v>109.00000000000001</v>
      </c>
    </row>
    <row r="353" spans="1:7" x14ac:dyDescent="0.3">
      <c r="A353">
        <v>1990</v>
      </c>
      <c r="B353" t="s">
        <v>6</v>
      </c>
      <c r="C353" t="str">
        <f t="shared" si="5"/>
        <v>apr.90</v>
      </c>
      <c r="D353" s="4">
        <v>5.4</v>
      </c>
      <c r="E353" s="4">
        <f>Månad[[#This Row],[Medeltemperatur]]-$J$5</f>
        <v>1.6000000000000005</v>
      </c>
      <c r="F353" s="4">
        <v>41.5</v>
      </c>
      <c r="G353" s="4">
        <f>Månad[[#This Row],[Nederbörd för perioden]]/$K$5*100</f>
        <v>148.21428571428572</v>
      </c>
    </row>
    <row r="354" spans="1:7" x14ac:dyDescent="0.3">
      <c r="A354">
        <v>1990</v>
      </c>
      <c r="B354" t="s">
        <v>7</v>
      </c>
      <c r="C354" t="str">
        <f t="shared" si="5"/>
        <v>maj.90</v>
      </c>
      <c r="D354" s="4">
        <v>9.1</v>
      </c>
      <c r="E354" s="4">
        <f>Månad[[#This Row],[Medeltemperatur]]-$J$6</f>
        <v>0.5</v>
      </c>
      <c r="F354" s="4">
        <v>14.4</v>
      </c>
      <c r="G354" s="4">
        <f>Månad[[#This Row],[Nederbörd för perioden]]/$K$6*100</f>
        <v>42.352941176470587</v>
      </c>
    </row>
    <row r="355" spans="1:7" x14ac:dyDescent="0.3">
      <c r="A355">
        <v>1990</v>
      </c>
      <c r="B355" t="s">
        <v>8</v>
      </c>
      <c r="C355" t="str">
        <f t="shared" si="5"/>
        <v>jun.90</v>
      </c>
      <c r="D355" s="4">
        <v>13.2</v>
      </c>
      <c r="E355" s="4">
        <f>Månad[[#This Row],[Medeltemperatur]]-$J$7</f>
        <v>0</v>
      </c>
      <c r="F355" s="4">
        <v>18</v>
      </c>
      <c r="G355" s="4">
        <f>Månad[[#This Row],[Nederbörd för perioden]]/$K$7*100</f>
        <v>34.615384615384613</v>
      </c>
    </row>
    <row r="356" spans="1:7" x14ac:dyDescent="0.3">
      <c r="A356">
        <v>1990</v>
      </c>
      <c r="B356" t="s">
        <v>9</v>
      </c>
      <c r="C356" t="str">
        <f t="shared" si="5"/>
        <v>jul.90</v>
      </c>
      <c r="D356" s="4">
        <v>15.2</v>
      </c>
      <c r="E356" s="4">
        <f>Månad[[#This Row],[Medeltemperatur]]-$J$8</f>
        <v>-1.8000000000000007</v>
      </c>
      <c r="F356" s="4">
        <v>86.1</v>
      </c>
      <c r="G356" s="4">
        <f>Månad[[#This Row],[Nederbörd för perioden]]/$K$8*100</f>
        <v>183.19148936170211</v>
      </c>
    </row>
    <row r="357" spans="1:7" x14ac:dyDescent="0.3">
      <c r="A357">
        <v>1990</v>
      </c>
      <c r="B357" t="s">
        <v>10</v>
      </c>
      <c r="C357" t="str">
        <f t="shared" si="5"/>
        <v>aug.90</v>
      </c>
      <c r="D357" s="4">
        <v>16</v>
      </c>
      <c r="E357" s="4">
        <f>Månad[[#This Row],[Medeltemperatur]]-$J$9</f>
        <v>-0.5</v>
      </c>
      <c r="F357" s="4">
        <v>42.5</v>
      </c>
      <c r="G357" s="4">
        <f>Månad[[#This Row],[Nederbörd för perioden]]/$K$9*100</f>
        <v>68.548387096774192</v>
      </c>
    </row>
    <row r="358" spans="1:7" x14ac:dyDescent="0.3">
      <c r="A358">
        <v>1990</v>
      </c>
      <c r="B358" t="s">
        <v>11</v>
      </c>
      <c r="C358" t="str">
        <f t="shared" si="5"/>
        <v>sep.90</v>
      </c>
      <c r="D358" s="4">
        <v>10.6</v>
      </c>
      <c r="E358" s="4">
        <f>Månad[[#This Row],[Medeltemperatur]]-$J$10</f>
        <v>-1.8000000000000007</v>
      </c>
      <c r="F358" s="4">
        <v>103.3</v>
      </c>
      <c r="G358" s="4">
        <f>Månad[[#This Row],[Nederbörd för perioden]]/$K$10*100</f>
        <v>175.08474576271186</v>
      </c>
    </row>
    <row r="359" spans="1:7" x14ac:dyDescent="0.3">
      <c r="A359">
        <v>1990</v>
      </c>
      <c r="B359" t="s">
        <v>12</v>
      </c>
      <c r="C359" t="str">
        <f t="shared" si="5"/>
        <v>okt.90</v>
      </c>
      <c r="D359" s="4">
        <v>7.3</v>
      </c>
      <c r="E359" s="4">
        <f>Månad[[#This Row],[Medeltemperatur]]-$J$11</f>
        <v>-0.10000000000000053</v>
      </c>
      <c r="F359" s="4">
        <v>72.7</v>
      </c>
      <c r="G359" s="4">
        <f>Månad[[#This Row],[Nederbörd för perioden]]/$K$11*100</f>
        <v>102.39436619718309</v>
      </c>
    </row>
    <row r="360" spans="1:7" x14ac:dyDescent="0.3">
      <c r="A360">
        <v>1990</v>
      </c>
      <c r="B360" t="s">
        <v>13</v>
      </c>
      <c r="C360" t="str">
        <f t="shared" si="5"/>
        <v>nov.90</v>
      </c>
      <c r="D360" s="4">
        <v>2.1</v>
      </c>
      <c r="E360" s="4">
        <f>Månad[[#This Row],[Medeltemperatur]]-$J$12</f>
        <v>-1.6</v>
      </c>
      <c r="F360" s="4">
        <v>70</v>
      </c>
      <c r="G360" s="4">
        <f>Månad[[#This Row],[Nederbörd för perioden]]/$K$12*100</f>
        <v>109.375</v>
      </c>
    </row>
    <row r="361" spans="1:7" x14ac:dyDescent="0.3">
      <c r="A361">
        <v>1990</v>
      </c>
      <c r="B361" t="s">
        <v>14</v>
      </c>
      <c r="C361" t="str">
        <f t="shared" si="5"/>
        <v>dec.90</v>
      </c>
      <c r="D361" s="4">
        <v>2</v>
      </c>
      <c r="E361" s="4">
        <f>Månad[[#This Row],[Medeltemperatur]]-$J$13</f>
        <v>1</v>
      </c>
      <c r="F361" s="4">
        <v>26.1</v>
      </c>
      <c r="G361" s="4">
        <f>Månad[[#This Row],[Nederbörd för perioden]]/$K$13*100</f>
        <v>45</v>
      </c>
    </row>
    <row r="362" spans="1:7" x14ac:dyDescent="0.3">
      <c r="A362" s="12">
        <v>1991</v>
      </c>
      <c r="B362" s="12" t="s">
        <v>2</v>
      </c>
      <c r="C362" s="12" t="str">
        <f t="shared" si="5"/>
        <v>jan.91</v>
      </c>
      <c r="D362" s="13">
        <v>0.6</v>
      </c>
      <c r="E362" s="13">
        <f>Månad[[#This Row],[Medeltemperatur]]-$J$2</f>
        <v>1.5</v>
      </c>
      <c r="F362" s="13">
        <v>53.8</v>
      </c>
      <c r="G362" s="13">
        <f>Månad[[#This Row],[Nederbörd för perioden]]/$K$2*100</f>
        <v>112.08333333333333</v>
      </c>
    </row>
    <row r="363" spans="1:7" x14ac:dyDescent="0.3">
      <c r="A363">
        <v>1991</v>
      </c>
      <c r="B363" t="s">
        <v>4</v>
      </c>
      <c r="C363" t="str">
        <f t="shared" si="5"/>
        <v>feb.91</v>
      </c>
      <c r="D363" s="4">
        <v>-3</v>
      </c>
      <c r="E363" s="4">
        <f>Månad[[#This Row],[Medeltemperatur]]-$J$3</f>
        <v>-1.1000000000000001</v>
      </c>
      <c r="F363" s="4">
        <v>27.5</v>
      </c>
      <c r="G363" s="4">
        <f>Månad[[#This Row],[Nederbörd för perioden]]/$K$3*100</f>
        <v>83.333333333333343</v>
      </c>
    </row>
    <row r="364" spans="1:7" x14ac:dyDescent="0.3">
      <c r="A364">
        <v>1991</v>
      </c>
      <c r="B364" t="s">
        <v>5</v>
      </c>
      <c r="C364" t="str">
        <f t="shared" si="5"/>
        <v>mar.91</v>
      </c>
      <c r="D364" s="4">
        <v>1</v>
      </c>
      <c r="E364" s="4">
        <f>Månad[[#This Row],[Medeltemperatur]]-$J$4</f>
        <v>1</v>
      </c>
      <c r="F364" s="4">
        <v>28.1</v>
      </c>
      <c r="G364" s="4">
        <f>Månad[[#This Row],[Nederbörd för perioden]]/$K$4*100</f>
        <v>93.666666666666671</v>
      </c>
    </row>
    <row r="365" spans="1:7" x14ac:dyDescent="0.3">
      <c r="A365">
        <v>1991</v>
      </c>
      <c r="B365" t="s">
        <v>6</v>
      </c>
      <c r="C365" t="str">
        <f t="shared" si="5"/>
        <v>apr.91</v>
      </c>
      <c r="D365" s="4">
        <v>3.5</v>
      </c>
      <c r="E365" s="4">
        <f>Månad[[#This Row],[Medeltemperatur]]-$J$5</f>
        <v>-0.29999999999999982</v>
      </c>
      <c r="F365" s="4">
        <v>9.1</v>
      </c>
      <c r="G365" s="4">
        <f>Månad[[#This Row],[Nederbörd för perioden]]/$K$5*100</f>
        <v>32.5</v>
      </c>
    </row>
    <row r="366" spans="1:7" x14ac:dyDescent="0.3">
      <c r="A366">
        <v>1991</v>
      </c>
      <c r="B366" t="s">
        <v>7</v>
      </c>
      <c r="C366" t="str">
        <f t="shared" si="5"/>
        <v>maj.91</v>
      </c>
      <c r="D366" s="4">
        <v>6.7</v>
      </c>
      <c r="E366" s="4">
        <f>Månad[[#This Row],[Medeltemperatur]]-$J$6</f>
        <v>-1.8999999999999995</v>
      </c>
      <c r="F366" s="4">
        <v>57.1</v>
      </c>
      <c r="G366" s="4">
        <f>Månad[[#This Row],[Nederbörd för perioden]]/$K$6*100</f>
        <v>167.94117647058823</v>
      </c>
    </row>
    <row r="367" spans="1:7" x14ac:dyDescent="0.3">
      <c r="A367">
        <v>1991</v>
      </c>
      <c r="B367" t="s">
        <v>8</v>
      </c>
      <c r="C367" t="str">
        <f t="shared" si="5"/>
        <v>jun.91</v>
      </c>
      <c r="D367" s="4">
        <v>10.8</v>
      </c>
      <c r="E367" s="4">
        <f>Månad[[#This Row],[Medeltemperatur]]-$J$7</f>
        <v>-2.3999999999999986</v>
      </c>
      <c r="F367" s="4">
        <v>73.2</v>
      </c>
      <c r="G367" s="4">
        <f>Månad[[#This Row],[Nederbörd för perioden]]/$K$7*100</f>
        <v>140.76923076923077</v>
      </c>
    </row>
    <row r="368" spans="1:7" x14ac:dyDescent="0.3">
      <c r="A368">
        <v>1991</v>
      </c>
      <c r="B368" t="s">
        <v>9</v>
      </c>
      <c r="C368" t="str">
        <f t="shared" si="5"/>
        <v>jul.91</v>
      </c>
      <c r="D368" s="4">
        <v>16.399999999999999</v>
      </c>
      <c r="E368" s="4">
        <f>Månad[[#This Row],[Medeltemperatur]]-$J$8</f>
        <v>-0.60000000000000142</v>
      </c>
      <c r="F368" s="4">
        <v>10.6</v>
      </c>
      <c r="G368" s="4">
        <f>Månad[[#This Row],[Nederbörd för perioden]]/$K$8*100</f>
        <v>22.553191489361701</v>
      </c>
    </row>
    <row r="369" spans="1:7" x14ac:dyDescent="0.3">
      <c r="A369">
        <v>1991</v>
      </c>
      <c r="B369" t="s">
        <v>10</v>
      </c>
      <c r="C369" t="str">
        <f t="shared" si="5"/>
        <v>aug.91</v>
      </c>
      <c r="D369" s="4">
        <v>17.2</v>
      </c>
      <c r="E369" s="4">
        <f>Månad[[#This Row],[Medeltemperatur]]-$J$9</f>
        <v>0.69999999999999929</v>
      </c>
      <c r="F369" s="4">
        <v>111.5</v>
      </c>
      <c r="G369" s="4">
        <f>Månad[[#This Row],[Nederbörd för perioden]]/$K$9*100</f>
        <v>179.83870967741936</v>
      </c>
    </row>
    <row r="370" spans="1:7" x14ac:dyDescent="0.3">
      <c r="A370">
        <v>1991</v>
      </c>
      <c r="B370" t="s">
        <v>11</v>
      </c>
      <c r="C370" t="str">
        <f t="shared" si="5"/>
        <v>sep.91</v>
      </c>
      <c r="D370" s="4">
        <v>11</v>
      </c>
      <c r="E370" s="4">
        <f>Månad[[#This Row],[Medeltemperatur]]-$J$10</f>
        <v>-1.4000000000000004</v>
      </c>
      <c r="F370" s="4">
        <v>106.7</v>
      </c>
      <c r="G370" s="4">
        <f>Månad[[#This Row],[Nederbörd för perioden]]/$K$10*100</f>
        <v>180.84745762711864</v>
      </c>
    </row>
    <row r="371" spans="1:7" x14ac:dyDescent="0.3">
      <c r="A371">
        <v>1991</v>
      </c>
      <c r="B371" t="s">
        <v>12</v>
      </c>
      <c r="C371" t="str">
        <f t="shared" si="5"/>
        <v>okt.91</v>
      </c>
      <c r="D371" s="4">
        <v>7.7</v>
      </c>
      <c r="E371" s="4">
        <f>Månad[[#This Row],[Medeltemperatur]]-$J$11</f>
        <v>0.29999999999999982</v>
      </c>
      <c r="F371" s="4">
        <v>61.2</v>
      </c>
      <c r="G371" s="4">
        <f>Månad[[#This Row],[Nederbörd för perioden]]/$K$11*100</f>
        <v>86.197183098591552</v>
      </c>
    </row>
    <row r="372" spans="1:7" x14ac:dyDescent="0.3">
      <c r="A372">
        <v>1991</v>
      </c>
      <c r="B372" t="s">
        <v>13</v>
      </c>
      <c r="C372" t="str">
        <f t="shared" si="5"/>
        <v>nov.91</v>
      </c>
      <c r="D372" s="4">
        <v>4.4000000000000004</v>
      </c>
      <c r="E372" s="4">
        <f>Månad[[#This Row],[Medeltemperatur]]-$J$12</f>
        <v>0.70000000000000018</v>
      </c>
      <c r="F372" s="4">
        <v>38</v>
      </c>
      <c r="G372" s="4">
        <f>Månad[[#This Row],[Nederbörd för perioden]]/$K$12*100</f>
        <v>59.375</v>
      </c>
    </row>
    <row r="373" spans="1:7" x14ac:dyDescent="0.3">
      <c r="A373">
        <v>1991</v>
      </c>
      <c r="B373" t="s">
        <v>14</v>
      </c>
      <c r="C373" t="str">
        <f t="shared" si="5"/>
        <v>dec.91</v>
      </c>
      <c r="D373" s="4">
        <v>1.7</v>
      </c>
      <c r="E373" s="4">
        <f>Månad[[#This Row],[Medeltemperatur]]-$J$13</f>
        <v>0.7</v>
      </c>
      <c r="F373" s="4">
        <v>28.6</v>
      </c>
      <c r="G373" s="4">
        <f>Månad[[#This Row],[Nederbörd för perioden]]/$K$13*100</f>
        <v>49.310344827586214</v>
      </c>
    </row>
    <row r="374" spans="1:7" x14ac:dyDescent="0.3">
      <c r="A374" s="12">
        <v>1992</v>
      </c>
      <c r="B374" s="12" t="s">
        <v>2</v>
      </c>
      <c r="C374" s="12" t="str">
        <f t="shared" si="5"/>
        <v>jan.92</v>
      </c>
      <c r="D374" s="13">
        <v>1.3</v>
      </c>
      <c r="E374" s="13">
        <f>Månad[[#This Row],[Medeltemperatur]]-$J$2</f>
        <v>2.2000000000000002</v>
      </c>
      <c r="F374" s="13">
        <v>16.100000000000001</v>
      </c>
      <c r="G374" s="13">
        <f>Månad[[#This Row],[Nederbörd för perioden]]/$K$2*100</f>
        <v>33.541666666666671</v>
      </c>
    </row>
    <row r="375" spans="1:7" x14ac:dyDescent="0.3">
      <c r="A375">
        <v>1992</v>
      </c>
      <c r="B375" t="s">
        <v>4</v>
      </c>
      <c r="C375" t="str">
        <f t="shared" si="5"/>
        <v>feb.92</v>
      </c>
      <c r="D375" s="4">
        <v>0.4</v>
      </c>
      <c r="E375" s="4">
        <f>Månad[[#This Row],[Medeltemperatur]]-$J$3</f>
        <v>2.2999999999999998</v>
      </c>
      <c r="F375" s="4">
        <v>33.5</v>
      </c>
      <c r="G375" s="4">
        <f>Månad[[#This Row],[Nederbörd för perioden]]/$K$3*100</f>
        <v>101.51515151515152</v>
      </c>
    </row>
    <row r="376" spans="1:7" x14ac:dyDescent="0.3">
      <c r="A376">
        <v>1992</v>
      </c>
      <c r="B376" t="s">
        <v>5</v>
      </c>
      <c r="C376" t="str">
        <f t="shared" si="5"/>
        <v>mar.92</v>
      </c>
      <c r="D376" s="4">
        <v>1.7</v>
      </c>
      <c r="E376" s="4">
        <f>Månad[[#This Row],[Medeltemperatur]]-$J$4</f>
        <v>1.7</v>
      </c>
      <c r="F376" s="4">
        <v>36.6</v>
      </c>
      <c r="G376" s="4">
        <f>Månad[[#This Row],[Nederbörd för perioden]]/$K$4*100</f>
        <v>122</v>
      </c>
    </row>
    <row r="377" spans="1:7" x14ac:dyDescent="0.3">
      <c r="A377">
        <v>1992</v>
      </c>
      <c r="B377" t="s">
        <v>6</v>
      </c>
      <c r="C377" t="str">
        <f t="shared" si="5"/>
        <v>apr.92</v>
      </c>
      <c r="D377" s="4">
        <v>2.1</v>
      </c>
      <c r="E377" s="4">
        <f>Månad[[#This Row],[Medeltemperatur]]-$J$5</f>
        <v>-1.6999999999999997</v>
      </c>
      <c r="F377" s="4">
        <v>60.6</v>
      </c>
      <c r="G377" s="4">
        <f>Månad[[#This Row],[Nederbörd för perioden]]/$K$5*100</f>
        <v>216.42857142857142</v>
      </c>
    </row>
    <row r="378" spans="1:7" x14ac:dyDescent="0.3">
      <c r="A378">
        <v>1992</v>
      </c>
      <c r="B378" t="s">
        <v>7</v>
      </c>
      <c r="C378" t="str">
        <f t="shared" si="5"/>
        <v>maj.92</v>
      </c>
      <c r="D378" s="4">
        <v>10</v>
      </c>
      <c r="E378" s="4">
        <f>Månad[[#This Row],[Medeltemperatur]]-$J$6</f>
        <v>1.4000000000000004</v>
      </c>
      <c r="F378" s="4">
        <v>11.2</v>
      </c>
      <c r="G378" s="4">
        <f>Månad[[#This Row],[Nederbörd för perioden]]/$K$6*100</f>
        <v>32.941176470588232</v>
      </c>
    </row>
    <row r="379" spans="1:7" x14ac:dyDescent="0.3">
      <c r="A379">
        <v>1992</v>
      </c>
      <c r="B379" t="s">
        <v>8</v>
      </c>
      <c r="C379" t="str">
        <f t="shared" si="5"/>
        <v>jun.92</v>
      </c>
      <c r="D379" s="4">
        <v>15.2</v>
      </c>
      <c r="E379" s="4">
        <f>Månad[[#This Row],[Medeltemperatur]]-$J$7</f>
        <v>2</v>
      </c>
      <c r="F379" s="4">
        <v>6.7</v>
      </c>
      <c r="G379" s="4">
        <f>Månad[[#This Row],[Nederbörd för perioden]]/$K$7*100</f>
        <v>12.884615384615387</v>
      </c>
    </row>
    <row r="380" spans="1:7" x14ac:dyDescent="0.3">
      <c r="A380">
        <v>1992</v>
      </c>
      <c r="B380" t="s">
        <v>9</v>
      </c>
      <c r="C380" t="str">
        <f t="shared" si="5"/>
        <v>jul.92</v>
      </c>
      <c r="D380" s="4">
        <v>15.7</v>
      </c>
      <c r="E380" s="4">
        <f>Månad[[#This Row],[Medeltemperatur]]-$J$8</f>
        <v>-1.3000000000000007</v>
      </c>
      <c r="F380" s="4">
        <v>120.6</v>
      </c>
      <c r="G380" s="4">
        <f>Månad[[#This Row],[Nederbörd för perioden]]/$K$8*100</f>
        <v>256.59574468085106</v>
      </c>
    </row>
    <row r="381" spans="1:7" x14ac:dyDescent="0.3">
      <c r="A381">
        <v>1992</v>
      </c>
      <c r="B381" t="s">
        <v>10</v>
      </c>
      <c r="C381" t="str">
        <f t="shared" si="5"/>
        <v>aug.92</v>
      </c>
      <c r="D381" s="4">
        <v>15.3</v>
      </c>
      <c r="E381" s="4">
        <f>Månad[[#This Row],[Medeltemperatur]]-$J$9</f>
        <v>-1.1999999999999993</v>
      </c>
      <c r="F381" s="4">
        <v>76.599999999999994</v>
      </c>
      <c r="G381" s="4">
        <f>Månad[[#This Row],[Nederbörd för perioden]]/$K$9*100</f>
        <v>123.54838709677418</v>
      </c>
    </row>
    <row r="382" spans="1:7" x14ac:dyDescent="0.3">
      <c r="A382">
        <v>1992</v>
      </c>
      <c r="B382" t="s">
        <v>11</v>
      </c>
      <c r="C382" t="str">
        <f t="shared" si="5"/>
        <v>sep.92</v>
      </c>
      <c r="D382" s="4">
        <v>12</v>
      </c>
      <c r="E382" s="4">
        <f>Månad[[#This Row],[Medeltemperatur]]-$J$10</f>
        <v>-0.40000000000000036</v>
      </c>
      <c r="F382" s="4">
        <v>30.2</v>
      </c>
      <c r="G382" s="4">
        <f>Månad[[#This Row],[Nederbörd för perioden]]/$K$10*100</f>
        <v>51.186440677966104</v>
      </c>
    </row>
    <row r="383" spans="1:7" x14ac:dyDescent="0.3">
      <c r="A383">
        <v>1992</v>
      </c>
      <c r="B383" t="s">
        <v>12</v>
      </c>
      <c r="C383" t="str">
        <f t="shared" si="5"/>
        <v>okt.92</v>
      </c>
      <c r="D383" s="4">
        <v>3.8</v>
      </c>
      <c r="E383" s="4">
        <f>Månad[[#This Row],[Medeltemperatur]]-$J$11</f>
        <v>-3.6000000000000005</v>
      </c>
      <c r="F383" s="4">
        <v>100.1</v>
      </c>
      <c r="G383" s="4">
        <f>Månad[[#This Row],[Nederbörd för perioden]]/$K$11*100</f>
        <v>140.98591549295773</v>
      </c>
    </row>
    <row r="384" spans="1:7" x14ac:dyDescent="0.3">
      <c r="A384">
        <v>1992</v>
      </c>
      <c r="B384" t="s">
        <v>13</v>
      </c>
      <c r="C384" t="str">
        <f t="shared" si="5"/>
        <v>nov.92</v>
      </c>
      <c r="D384" s="4">
        <v>2.6</v>
      </c>
      <c r="E384" s="4">
        <f>Månad[[#This Row],[Medeltemperatur]]-$J$12</f>
        <v>-1.1000000000000001</v>
      </c>
      <c r="F384" s="4">
        <v>89.3</v>
      </c>
      <c r="G384" s="4">
        <f>Månad[[#This Row],[Nederbörd för perioden]]/$K$12*100</f>
        <v>139.53125</v>
      </c>
    </row>
    <row r="385" spans="1:7" x14ac:dyDescent="0.3">
      <c r="A385">
        <v>1992</v>
      </c>
      <c r="B385" t="s">
        <v>14</v>
      </c>
      <c r="C385" t="str">
        <f t="shared" si="5"/>
        <v>dec.92</v>
      </c>
      <c r="D385" s="4">
        <v>2</v>
      </c>
      <c r="E385" s="4">
        <f>Månad[[#This Row],[Medeltemperatur]]-$J$13</f>
        <v>1</v>
      </c>
      <c r="F385" s="4">
        <v>15.5</v>
      </c>
      <c r="G385" s="4">
        <f>Månad[[#This Row],[Nederbörd för perioden]]/$K$13*100</f>
        <v>26.72413793103448</v>
      </c>
    </row>
    <row r="386" spans="1:7" x14ac:dyDescent="0.3">
      <c r="A386" s="12">
        <v>1993</v>
      </c>
      <c r="B386" s="12" t="s">
        <v>2</v>
      </c>
      <c r="C386" s="12" t="str">
        <f t="shared" ref="C386:C449" si="6">LEFT(B386,3)&amp;"."&amp;RIGHT(A386,2)</f>
        <v>jan.93</v>
      </c>
      <c r="D386" s="13">
        <v>0.8</v>
      </c>
      <c r="E386" s="13">
        <f>Månad[[#This Row],[Medeltemperatur]]-$J$2</f>
        <v>1.7000000000000002</v>
      </c>
      <c r="F386" s="13">
        <v>26.1</v>
      </c>
      <c r="G386" s="13">
        <f>Månad[[#This Row],[Nederbörd för perioden]]/$K$2*100</f>
        <v>54.375000000000007</v>
      </c>
    </row>
    <row r="387" spans="1:7" x14ac:dyDescent="0.3">
      <c r="A387">
        <v>1993</v>
      </c>
      <c r="B387" t="s">
        <v>4</v>
      </c>
      <c r="C387" t="str">
        <f t="shared" si="6"/>
        <v>feb.93</v>
      </c>
      <c r="D387" s="4">
        <v>-0.3</v>
      </c>
      <c r="E387" s="4">
        <f>Månad[[#This Row],[Medeltemperatur]]-$J$3</f>
        <v>1.5999999999999999</v>
      </c>
      <c r="F387" s="4">
        <v>24.5</v>
      </c>
      <c r="G387" s="4">
        <f>Månad[[#This Row],[Nederbörd för perioden]]/$K$3*100</f>
        <v>74.242424242424249</v>
      </c>
    </row>
    <row r="388" spans="1:7" x14ac:dyDescent="0.3">
      <c r="A388">
        <v>1993</v>
      </c>
      <c r="B388" t="s">
        <v>5</v>
      </c>
      <c r="C388" t="str">
        <f t="shared" si="6"/>
        <v>mar.93</v>
      </c>
      <c r="D388" s="4">
        <v>0.9</v>
      </c>
      <c r="E388" s="4">
        <f>Månad[[#This Row],[Medeltemperatur]]-$J$4</f>
        <v>0.9</v>
      </c>
      <c r="F388" s="4">
        <v>24.8</v>
      </c>
      <c r="G388" s="4">
        <f>Månad[[#This Row],[Nederbörd för perioden]]/$K$4*100</f>
        <v>82.666666666666671</v>
      </c>
    </row>
    <row r="389" spans="1:7" x14ac:dyDescent="0.3">
      <c r="A389">
        <v>1993</v>
      </c>
      <c r="B389" t="s">
        <v>6</v>
      </c>
      <c r="C389" t="str">
        <f t="shared" si="6"/>
        <v>apr.93</v>
      </c>
      <c r="D389" s="4">
        <v>3.7</v>
      </c>
      <c r="E389" s="4">
        <f>Månad[[#This Row],[Medeltemperatur]]-$J$5</f>
        <v>-9.9999999999999645E-2</v>
      </c>
      <c r="F389" s="4">
        <v>14.9</v>
      </c>
      <c r="G389" s="4">
        <f>Månad[[#This Row],[Nederbörd för perioden]]/$K$5*100</f>
        <v>53.214285714285715</v>
      </c>
    </row>
    <row r="390" spans="1:7" x14ac:dyDescent="0.3">
      <c r="A390">
        <v>1993</v>
      </c>
      <c r="B390" t="s">
        <v>7</v>
      </c>
      <c r="C390" t="str">
        <f t="shared" si="6"/>
        <v>maj.93</v>
      </c>
      <c r="D390" s="4">
        <v>10.7</v>
      </c>
      <c r="E390" s="4">
        <f>Månad[[#This Row],[Medeltemperatur]]-$J$6</f>
        <v>2.0999999999999996</v>
      </c>
      <c r="F390" s="4">
        <v>5.5</v>
      </c>
      <c r="G390" s="4">
        <f>Månad[[#This Row],[Nederbörd för perioden]]/$K$6*100</f>
        <v>16.176470588235293</v>
      </c>
    </row>
    <row r="391" spans="1:7" x14ac:dyDescent="0.3">
      <c r="A391">
        <v>1993</v>
      </c>
      <c r="B391" t="s">
        <v>8</v>
      </c>
      <c r="C391" t="str">
        <f t="shared" si="6"/>
        <v>jun.93</v>
      </c>
      <c r="D391" s="4">
        <v>10.7</v>
      </c>
      <c r="E391" s="4">
        <f>Månad[[#This Row],[Medeltemperatur]]-$J$7</f>
        <v>-2.5</v>
      </c>
      <c r="F391" s="4">
        <v>66.599999999999994</v>
      </c>
      <c r="G391" s="4">
        <f>Månad[[#This Row],[Nederbörd för perioden]]/$K$7*100</f>
        <v>128.07692307692307</v>
      </c>
    </row>
    <row r="392" spans="1:7" x14ac:dyDescent="0.3">
      <c r="A392">
        <v>1993</v>
      </c>
      <c r="B392" t="s">
        <v>9</v>
      </c>
      <c r="C392" t="str">
        <f t="shared" si="6"/>
        <v>jul.93</v>
      </c>
      <c r="D392" s="4">
        <v>15.6</v>
      </c>
      <c r="E392" s="4">
        <f>Månad[[#This Row],[Medeltemperatur]]-$J$8</f>
        <v>-1.4000000000000004</v>
      </c>
      <c r="F392" s="4">
        <v>49.2</v>
      </c>
      <c r="G392" s="4">
        <f>Månad[[#This Row],[Nederbörd för perioden]]/$K$8*100</f>
        <v>104.68085106382978</v>
      </c>
    </row>
    <row r="393" spans="1:7" x14ac:dyDescent="0.3">
      <c r="A393">
        <v>1993</v>
      </c>
      <c r="B393" t="s">
        <v>10</v>
      </c>
      <c r="C393" t="str">
        <f t="shared" si="6"/>
        <v>aug.93</v>
      </c>
      <c r="D393" s="4">
        <v>13.8</v>
      </c>
      <c r="E393" s="4">
        <f>Månad[[#This Row],[Medeltemperatur]]-$J$9</f>
        <v>-2.6999999999999993</v>
      </c>
      <c r="F393" s="4">
        <v>107.2</v>
      </c>
      <c r="G393" s="4">
        <f>Månad[[#This Row],[Nederbörd för perioden]]/$K$9*100</f>
        <v>172.90322580645162</v>
      </c>
    </row>
    <row r="394" spans="1:7" x14ac:dyDescent="0.3">
      <c r="A394">
        <v>1993</v>
      </c>
      <c r="B394" t="s">
        <v>11</v>
      </c>
      <c r="C394" t="str">
        <f t="shared" si="6"/>
        <v>sep.93</v>
      </c>
      <c r="D394" s="4">
        <v>8.6999999999999993</v>
      </c>
      <c r="E394" s="4">
        <f>Månad[[#This Row],[Medeltemperatur]]-$J$10</f>
        <v>-3.7000000000000011</v>
      </c>
      <c r="F394" s="4">
        <v>23.9</v>
      </c>
      <c r="G394" s="4">
        <f>Månad[[#This Row],[Nederbörd för perioden]]/$K$10*100</f>
        <v>40.508474576271183</v>
      </c>
    </row>
    <row r="395" spans="1:7" x14ac:dyDescent="0.3">
      <c r="A395">
        <v>1993</v>
      </c>
      <c r="B395" t="s">
        <v>12</v>
      </c>
      <c r="C395" t="str">
        <f t="shared" si="6"/>
        <v>okt.93</v>
      </c>
      <c r="D395" s="4">
        <v>6.1</v>
      </c>
      <c r="E395" s="4">
        <f>Månad[[#This Row],[Medeltemperatur]]-$J$11</f>
        <v>-1.3000000000000007</v>
      </c>
      <c r="F395" s="4">
        <v>66.099999999999994</v>
      </c>
      <c r="G395" s="4">
        <f>Månad[[#This Row],[Nederbörd för perioden]]/$K$11*100</f>
        <v>93.098591549295762</v>
      </c>
    </row>
    <row r="396" spans="1:7" x14ac:dyDescent="0.3">
      <c r="A396">
        <v>1993</v>
      </c>
      <c r="B396" t="s">
        <v>13</v>
      </c>
      <c r="C396" t="str">
        <f t="shared" si="6"/>
        <v>nov.93</v>
      </c>
      <c r="D396" s="4">
        <v>0.9</v>
      </c>
      <c r="E396" s="4">
        <f>Månad[[#This Row],[Medeltemperatur]]-$J$12</f>
        <v>-2.8000000000000003</v>
      </c>
      <c r="F396" s="4">
        <v>20.7</v>
      </c>
      <c r="G396" s="4">
        <f>Månad[[#This Row],[Nederbörd för perioden]]/$K$12*100</f>
        <v>32.34375</v>
      </c>
    </row>
    <row r="397" spans="1:7" x14ac:dyDescent="0.3">
      <c r="A397">
        <v>1993</v>
      </c>
      <c r="B397" t="s">
        <v>14</v>
      </c>
      <c r="C397" t="str">
        <f t="shared" si="6"/>
        <v>dec.93</v>
      </c>
      <c r="D397" s="4">
        <v>-0.1</v>
      </c>
      <c r="E397" s="4">
        <f>Månad[[#This Row],[Medeltemperatur]]-$J$13</f>
        <v>-1.1000000000000001</v>
      </c>
      <c r="F397" s="4">
        <v>78.3</v>
      </c>
      <c r="G397" s="4">
        <f>Månad[[#This Row],[Nederbörd för perioden]]/$K$13*100</f>
        <v>135</v>
      </c>
    </row>
    <row r="398" spans="1:7" x14ac:dyDescent="0.3">
      <c r="A398" s="12">
        <v>1994</v>
      </c>
      <c r="B398" s="12" t="s">
        <v>2</v>
      </c>
      <c r="C398" s="12" t="str">
        <f t="shared" si="6"/>
        <v>jan.94</v>
      </c>
      <c r="D398" s="13">
        <v>-1.1000000000000001</v>
      </c>
      <c r="E398" s="13">
        <f>Månad[[#This Row],[Medeltemperatur]]-$J$2</f>
        <v>-0.20000000000000007</v>
      </c>
      <c r="F398" s="13">
        <v>42.5</v>
      </c>
      <c r="G398" s="13">
        <f>Månad[[#This Row],[Nederbörd för perioden]]/$K$2*100</f>
        <v>88.541666666666657</v>
      </c>
    </row>
    <row r="399" spans="1:7" x14ac:dyDescent="0.3">
      <c r="A399">
        <v>1994</v>
      </c>
      <c r="B399" t="s">
        <v>4</v>
      </c>
      <c r="C399" t="str">
        <f t="shared" si="6"/>
        <v>feb.94</v>
      </c>
      <c r="D399" s="4">
        <v>-9.1</v>
      </c>
      <c r="E399" s="4">
        <f>Månad[[#This Row],[Medeltemperatur]]-$J$3</f>
        <v>-7.1999999999999993</v>
      </c>
      <c r="F399" s="4">
        <v>3.4</v>
      </c>
      <c r="G399" s="4">
        <f>Månad[[#This Row],[Nederbörd för perioden]]/$K$3*100</f>
        <v>10.303030303030303</v>
      </c>
    </row>
    <row r="400" spans="1:7" x14ac:dyDescent="0.3">
      <c r="A400">
        <v>1994</v>
      </c>
      <c r="B400" t="s">
        <v>5</v>
      </c>
      <c r="C400" t="str">
        <f t="shared" si="6"/>
        <v>mar.94</v>
      </c>
      <c r="D400" s="4">
        <v>-1.6</v>
      </c>
      <c r="E400" s="4">
        <f>Månad[[#This Row],[Medeltemperatur]]-$J$4</f>
        <v>-1.6</v>
      </c>
      <c r="F400" s="4">
        <v>65.8</v>
      </c>
      <c r="G400" s="4">
        <f>Månad[[#This Row],[Nederbörd för perioden]]/$K$4*100</f>
        <v>219.33333333333334</v>
      </c>
    </row>
    <row r="401" spans="1:7" x14ac:dyDescent="0.3">
      <c r="A401">
        <v>1994</v>
      </c>
      <c r="B401" t="s">
        <v>6</v>
      </c>
      <c r="C401" t="str">
        <f t="shared" si="6"/>
        <v>apr.94</v>
      </c>
      <c r="D401" s="4">
        <v>4.3</v>
      </c>
      <c r="E401" s="4">
        <f>Månad[[#This Row],[Medeltemperatur]]-$J$5</f>
        <v>0.5</v>
      </c>
      <c r="F401" s="4">
        <v>35.6</v>
      </c>
      <c r="G401" s="4">
        <f>Månad[[#This Row],[Nederbörd för perioden]]/$K$5*100</f>
        <v>127.14285714285715</v>
      </c>
    </row>
    <row r="402" spans="1:7" x14ac:dyDescent="0.3">
      <c r="A402">
        <v>1994</v>
      </c>
      <c r="B402" t="s">
        <v>7</v>
      </c>
      <c r="C402" t="str">
        <f t="shared" si="6"/>
        <v>maj.94</v>
      </c>
      <c r="D402" s="4">
        <v>7.4</v>
      </c>
      <c r="E402" s="4">
        <f>Månad[[#This Row],[Medeltemperatur]]-$J$6</f>
        <v>-1.1999999999999993</v>
      </c>
      <c r="F402" s="4">
        <v>11.4</v>
      </c>
      <c r="G402" s="4">
        <f>Månad[[#This Row],[Nederbörd för perioden]]/$K$6*100</f>
        <v>33.529411764705884</v>
      </c>
    </row>
    <row r="403" spans="1:7" x14ac:dyDescent="0.3">
      <c r="A403">
        <v>1994</v>
      </c>
      <c r="B403" t="s">
        <v>8</v>
      </c>
      <c r="C403" t="str">
        <f t="shared" si="6"/>
        <v>jun.94</v>
      </c>
      <c r="D403" s="4">
        <v>11.6</v>
      </c>
      <c r="E403" s="4">
        <f>Månad[[#This Row],[Medeltemperatur]]-$J$7</f>
        <v>-1.5999999999999996</v>
      </c>
      <c r="F403" s="4">
        <v>95.3</v>
      </c>
      <c r="G403" s="4">
        <f>Månad[[#This Row],[Nederbörd för perioden]]/$K$7*100</f>
        <v>183.26923076923077</v>
      </c>
    </row>
    <row r="404" spans="1:7" x14ac:dyDescent="0.3">
      <c r="A404">
        <v>1994</v>
      </c>
      <c r="B404" t="s">
        <v>9</v>
      </c>
      <c r="C404" t="str">
        <f t="shared" si="6"/>
        <v>jul.94</v>
      </c>
      <c r="D404" s="4">
        <v>18</v>
      </c>
      <c r="E404" s="4">
        <f>Månad[[#This Row],[Medeltemperatur]]-$J$8</f>
        <v>1</v>
      </c>
      <c r="F404" s="4">
        <v>25.7</v>
      </c>
      <c r="G404" s="4">
        <f>Månad[[#This Row],[Nederbörd för perioden]]/$K$8*100</f>
        <v>54.680851063829785</v>
      </c>
    </row>
    <row r="405" spans="1:7" x14ac:dyDescent="0.3">
      <c r="A405">
        <v>1994</v>
      </c>
      <c r="B405" t="s">
        <v>10</v>
      </c>
      <c r="C405" t="str">
        <f t="shared" si="6"/>
        <v>aug.94</v>
      </c>
      <c r="D405" s="4">
        <v>16.399999999999999</v>
      </c>
      <c r="E405" s="4">
        <f>Månad[[#This Row],[Medeltemperatur]]-$J$9</f>
        <v>-0.10000000000000142</v>
      </c>
      <c r="F405" s="4">
        <v>42.6</v>
      </c>
      <c r="G405" s="4">
        <f>Månad[[#This Row],[Nederbörd för perioden]]/$K$9*100</f>
        <v>68.709677419354847</v>
      </c>
    </row>
    <row r="406" spans="1:7" x14ac:dyDescent="0.3">
      <c r="A406">
        <v>1994</v>
      </c>
      <c r="B406" t="s">
        <v>11</v>
      </c>
      <c r="C406" t="str">
        <f t="shared" si="6"/>
        <v>sep.94</v>
      </c>
      <c r="D406" s="4">
        <v>11.9</v>
      </c>
      <c r="E406" s="4">
        <f>Månad[[#This Row],[Medeltemperatur]]-$J$10</f>
        <v>-0.5</v>
      </c>
      <c r="F406" s="4">
        <v>91.5</v>
      </c>
      <c r="G406" s="4">
        <f>Månad[[#This Row],[Nederbörd för perioden]]/$K$10*100</f>
        <v>155.08474576271186</v>
      </c>
    </row>
    <row r="407" spans="1:7" x14ac:dyDescent="0.3">
      <c r="A407">
        <v>1994</v>
      </c>
      <c r="B407" t="s">
        <v>12</v>
      </c>
      <c r="C407" t="str">
        <f t="shared" si="6"/>
        <v>okt.94</v>
      </c>
      <c r="D407" s="4">
        <v>6.5</v>
      </c>
      <c r="E407" s="4">
        <f>Månad[[#This Row],[Medeltemperatur]]-$J$11</f>
        <v>-0.90000000000000036</v>
      </c>
      <c r="F407" s="4">
        <v>65.2</v>
      </c>
      <c r="G407" s="4">
        <f>Månad[[#This Row],[Nederbörd för perioden]]/$K$11*100</f>
        <v>91.83098591549296</v>
      </c>
    </row>
    <row r="408" spans="1:7" x14ac:dyDescent="0.3">
      <c r="A408">
        <v>1994</v>
      </c>
      <c r="B408" t="s">
        <v>13</v>
      </c>
      <c r="C408" t="str">
        <f t="shared" si="6"/>
        <v>nov.94</v>
      </c>
      <c r="D408" s="4">
        <v>3.1</v>
      </c>
      <c r="E408" s="4">
        <f>Månad[[#This Row],[Medeltemperatur]]-$J$12</f>
        <v>-0.60000000000000009</v>
      </c>
      <c r="F408" s="4">
        <v>24.6</v>
      </c>
      <c r="G408" s="4">
        <f>Månad[[#This Row],[Nederbörd för perioden]]/$K$12*100</f>
        <v>38.4375</v>
      </c>
    </row>
    <row r="409" spans="1:7" x14ac:dyDescent="0.3">
      <c r="A409">
        <v>1994</v>
      </c>
      <c r="B409" t="s">
        <v>14</v>
      </c>
      <c r="C409" t="str">
        <f t="shared" si="6"/>
        <v>dec.94</v>
      </c>
      <c r="D409" s="4">
        <v>2.7</v>
      </c>
      <c r="E409" s="4">
        <f>Månad[[#This Row],[Medeltemperatur]]-$J$13</f>
        <v>1.7000000000000002</v>
      </c>
      <c r="F409" s="4">
        <v>55.3</v>
      </c>
      <c r="G409" s="4">
        <f>Månad[[#This Row],[Nederbörd för perioden]]/$K$13*100</f>
        <v>95.34482758620689</v>
      </c>
    </row>
    <row r="410" spans="1:7" x14ac:dyDescent="0.3">
      <c r="A410" s="12">
        <v>1995</v>
      </c>
      <c r="B410" s="12" t="s">
        <v>2</v>
      </c>
      <c r="C410" s="12" t="str">
        <f t="shared" si="6"/>
        <v>jan.95</v>
      </c>
      <c r="D410" s="13">
        <v>-0.7</v>
      </c>
      <c r="E410" s="13">
        <f>Månad[[#This Row],[Medeltemperatur]]-$J$2</f>
        <v>0.20000000000000007</v>
      </c>
      <c r="F410" s="13">
        <v>55.5</v>
      </c>
      <c r="G410" s="13">
        <f>Månad[[#This Row],[Nederbörd för perioden]]/$K$2*100</f>
        <v>115.625</v>
      </c>
    </row>
    <row r="411" spans="1:7" x14ac:dyDescent="0.3">
      <c r="A411">
        <v>1995</v>
      </c>
      <c r="B411" t="s">
        <v>4</v>
      </c>
      <c r="C411" t="str">
        <f t="shared" si="6"/>
        <v>feb.95</v>
      </c>
      <c r="D411" s="4">
        <v>0.8</v>
      </c>
      <c r="E411" s="4">
        <f>Månad[[#This Row],[Medeltemperatur]]-$J$3</f>
        <v>2.7</v>
      </c>
      <c r="F411" s="4">
        <v>51.3</v>
      </c>
      <c r="G411" s="4">
        <f>Månad[[#This Row],[Nederbörd för perioden]]/$K$3*100</f>
        <v>155.45454545454544</v>
      </c>
    </row>
    <row r="412" spans="1:7" x14ac:dyDescent="0.3">
      <c r="A412">
        <v>1995</v>
      </c>
      <c r="B412" t="s">
        <v>5</v>
      </c>
      <c r="C412" t="str">
        <f t="shared" si="6"/>
        <v>mar.95</v>
      </c>
      <c r="D412" s="4">
        <v>1.4</v>
      </c>
      <c r="E412" s="4">
        <f>Månad[[#This Row],[Medeltemperatur]]-$J$4</f>
        <v>1.4</v>
      </c>
      <c r="F412" s="4">
        <v>55.3</v>
      </c>
      <c r="G412" s="4">
        <f>Månad[[#This Row],[Nederbörd för perioden]]/$K$4*100</f>
        <v>184.33333333333331</v>
      </c>
    </row>
    <row r="413" spans="1:7" x14ac:dyDescent="0.3">
      <c r="A413">
        <v>1995</v>
      </c>
      <c r="B413" t="s">
        <v>6</v>
      </c>
      <c r="C413" t="str">
        <f t="shared" si="6"/>
        <v>apr.95</v>
      </c>
      <c r="D413" s="4">
        <v>3.2</v>
      </c>
      <c r="E413" s="4">
        <f>Månad[[#This Row],[Medeltemperatur]]-$J$5</f>
        <v>-0.59999999999999964</v>
      </c>
      <c r="F413" s="4">
        <v>39.4</v>
      </c>
      <c r="G413" s="4">
        <f>Månad[[#This Row],[Nederbörd för perioden]]/$K$5*100</f>
        <v>140.71428571428569</v>
      </c>
    </row>
    <row r="414" spans="1:7" x14ac:dyDescent="0.3">
      <c r="A414">
        <v>1995</v>
      </c>
      <c r="B414" t="s">
        <v>7</v>
      </c>
      <c r="C414" t="str">
        <f t="shared" si="6"/>
        <v>maj.95</v>
      </c>
      <c r="D414" s="4">
        <v>7.3</v>
      </c>
      <c r="E414" s="4">
        <f>Månad[[#This Row],[Medeltemperatur]]-$J$6</f>
        <v>-1.2999999999999998</v>
      </c>
      <c r="F414" s="4">
        <v>48.2</v>
      </c>
      <c r="G414" s="4">
        <f>Månad[[#This Row],[Nederbörd för perioden]]/$K$6*100</f>
        <v>141.76470588235296</v>
      </c>
    </row>
    <row r="415" spans="1:7" x14ac:dyDescent="0.3">
      <c r="A415">
        <v>1995</v>
      </c>
      <c r="B415" t="s">
        <v>8</v>
      </c>
      <c r="C415" t="str">
        <f t="shared" si="6"/>
        <v>jun.95</v>
      </c>
      <c r="D415" s="4">
        <v>13.9</v>
      </c>
      <c r="E415" s="4">
        <f>Månad[[#This Row],[Medeltemperatur]]-$J$7</f>
        <v>0.70000000000000107</v>
      </c>
      <c r="F415" s="4">
        <v>39.5</v>
      </c>
      <c r="G415" s="4">
        <f>Månad[[#This Row],[Nederbörd för perioden]]/$K$7*100</f>
        <v>75.961538461538453</v>
      </c>
    </row>
    <row r="416" spans="1:7" x14ac:dyDescent="0.3">
      <c r="A416">
        <v>1995</v>
      </c>
      <c r="B416" t="s">
        <v>9</v>
      </c>
      <c r="C416" t="str">
        <f t="shared" si="6"/>
        <v>jul.95</v>
      </c>
      <c r="D416" s="4">
        <v>15.5</v>
      </c>
      <c r="E416" s="4">
        <f>Månad[[#This Row],[Medeltemperatur]]-$J$8</f>
        <v>-1.5</v>
      </c>
      <c r="F416" s="4">
        <v>16.600000000000001</v>
      </c>
      <c r="G416" s="4">
        <f>Månad[[#This Row],[Nederbörd för perioden]]/$K$8*100</f>
        <v>35.319148936170215</v>
      </c>
    </row>
    <row r="417" spans="1:7" x14ac:dyDescent="0.3">
      <c r="A417">
        <v>1995</v>
      </c>
      <c r="B417" t="s">
        <v>10</v>
      </c>
      <c r="C417" t="str">
        <f t="shared" si="6"/>
        <v>aug.95</v>
      </c>
      <c r="D417" s="4">
        <v>15.7</v>
      </c>
      <c r="E417" s="4">
        <f>Månad[[#This Row],[Medeltemperatur]]-$J$9</f>
        <v>-0.80000000000000071</v>
      </c>
      <c r="F417" s="4">
        <v>39.4</v>
      </c>
      <c r="G417" s="4">
        <f>Månad[[#This Row],[Nederbörd för perioden]]/$K$9*100</f>
        <v>63.548387096774192</v>
      </c>
    </row>
    <row r="418" spans="1:7" x14ac:dyDescent="0.3">
      <c r="A418">
        <v>1995</v>
      </c>
      <c r="B418" t="s">
        <v>11</v>
      </c>
      <c r="C418" t="str">
        <f t="shared" si="6"/>
        <v>sep.95</v>
      </c>
      <c r="D418" s="4">
        <v>11.9</v>
      </c>
      <c r="E418" s="4">
        <f>Månad[[#This Row],[Medeltemperatur]]-$J$10</f>
        <v>-0.5</v>
      </c>
      <c r="F418" s="4">
        <v>24.2</v>
      </c>
      <c r="G418" s="4">
        <f>Månad[[#This Row],[Nederbörd för perioden]]/$K$10*100</f>
        <v>41.016949152542367</v>
      </c>
    </row>
    <row r="419" spans="1:7" x14ac:dyDescent="0.3">
      <c r="A419">
        <v>1995</v>
      </c>
      <c r="B419" t="s">
        <v>12</v>
      </c>
      <c r="C419" t="str">
        <f t="shared" si="6"/>
        <v>okt.95</v>
      </c>
      <c r="D419" s="4">
        <v>9.5</v>
      </c>
      <c r="E419" s="4">
        <f>Månad[[#This Row],[Medeltemperatur]]-$J$11</f>
        <v>2.0999999999999996</v>
      </c>
      <c r="F419" s="4">
        <v>47.7</v>
      </c>
      <c r="G419" s="4">
        <f>Månad[[#This Row],[Nederbörd för perioden]]/$K$11*100</f>
        <v>67.183098591549296</v>
      </c>
    </row>
    <row r="420" spans="1:7" x14ac:dyDescent="0.3">
      <c r="A420">
        <v>1995</v>
      </c>
      <c r="B420" t="s">
        <v>13</v>
      </c>
      <c r="C420" t="str">
        <f t="shared" si="6"/>
        <v>nov.95</v>
      </c>
      <c r="D420" s="4">
        <v>1.6</v>
      </c>
      <c r="E420" s="4">
        <f>Månad[[#This Row],[Medeltemperatur]]-$J$12</f>
        <v>-2.1</v>
      </c>
      <c r="F420" s="4">
        <v>51.7</v>
      </c>
      <c r="G420" s="4">
        <f>Månad[[#This Row],[Nederbörd för perioden]]/$K$12*100</f>
        <v>80.78125</v>
      </c>
    </row>
    <row r="421" spans="1:7" x14ac:dyDescent="0.3">
      <c r="A421">
        <v>1995</v>
      </c>
      <c r="B421" t="s">
        <v>14</v>
      </c>
      <c r="C421" t="str">
        <f t="shared" si="6"/>
        <v>dec.95</v>
      </c>
      <c r="D421" s="4">
        <v>-3</v>
      </c>
      <c r="E421" s="4">
        <f>Månad[[#This Row],[Medeltemperatur]]-$J$13</f>
        <v>-4</v>
      </c>
      <c r="F421" s="4">
        <v>25.2</v>
      </c>
      <c r="G421" s="4">
        <f>Månad[[#This Row],[Nederbörd för perioden]]/$K$13*100</f>
        <v>43.448275862068961</v>
      </c>
    </row>
    <row r="422" spans="1:7" x14ac:dyDescent="0.3">
      <c r="A422" s="12">
        <v>1996</v>
      </c>
      <c r="B422" s="12" t="s">
        <v>2</v>
      </c>
      <c r="C422" s="12" t="str">
        <f t="shared" si="6"/>
        <v>jan.96</v>
      </c>
      <c r="D422" s="13">
        <v>-3</v>
      </c>
      <c r="E422" s="13">
        <f>Månad[[#This Row],[Medeltemperatur]]-$J$2</f>
        <v>-2.1</v>
      </c>
      <c r="F422" s="13">
        <v>7</v>
      </c>
      <c r="G422" s="13">
        <f>Månad[[#This Row],[Nederbörd för perioden]]/$K$2*100</f>
        <v>14.583333333333334</v>
      </c>
    </row>
    <row r="423" spans="1:7" x14ac:dyDescent="0.3">
      <c r="A423">
        <v>1996</v>
      </c>
      <c r="B423" t="s">
        <v>4</v>
      </c>
      <c r="C423" t="str">
        <f t="shared" si="6"/>
        <v>feb.96</v>
      </c>
      <c r="D423" s="4">
        <v>-7.2</v>
      </c>
      <c r="E423" s="4">
        <f>Månad[[#This Row],[Medeltemperatur]]-$J$3</f>
        <v>-5.3000000000000007</v>
      </c>
      <c r="F423" s="4">
        <v>19.7</v>
      </c>
      <c r="G423" s="4">
        <f>Månad[[#This Row],[Nederbörd för perioden]]/$K$3*100</f>
        <v>59.696969696969695</v>
      </c>
    </row>
    <row r="424" spans="1:7" x14ac:dyDescent="0.3">
      <c r="A424">
        <v>1996</v>
      </c>
      <c r="B424" t="s">
        <v>5</v>
      </c>
      <c r="C424" t="str">
        <f t="shared" si="6"/>
        <v>mar.96</v>
      </c>
      <c r="D424" s="4">
        <v>-3</v>
      </c>
      <c r="E424" s="4">
        <f>Månad[[#This Row],[Medeltemperatur]]-$J$4</f>
        <v>-3</v>
      </c>
      <c r="F424" s="4">
        <v>22.9</v>
      </c>
      <c r="G424" s="4">
        <f>Månad[[#This Row],[Nederbörd för perioden]]/$K$4*100</f>
        <v>76.333333333333329</v>
      </c>
    </row>
    <row r="425" spans="1:7" x14ac:dyDescent="0.3">
      <c r="A425">
        <v>1996</v>
      </c>
      <c r="B425" t="s">
        <v>6</v>
      </c>
      <c r="C425" t="str">
        <f t="shared" si="6"/>
        <v>apr.96</v>
      </c>
      <c r="D425" s="4">
        <v>2.8</v>
      </c>
      <c r="E425" s="4">
        <f>Månad[[#This Row],[Medeltemperatur]]-$J$5</f>
        <v>-1</v>
      </c>
      <c r="F425" s="4">
        <v>8.1999999999999993</v>
      </c>
      <c r="G425" s="4">
        <f>Månad[[#This Row],[Nederbörd för perioden]]/$K$5*100</f>
        <v>29.285714285714281</v>
      </c>
    </row>
    <row r="426" spans="1:7" x14ac:dyDescent="0.3">
      <c r="A426">
        <v>1996</v>
      </c>
      <c r="B426" t="s">
        <v>7</v>
      </c>
      <c r="C426" t="str">
        <f t="shared" si="6"/>
        <v>maj.96</v>
      </c>
      <c r="D426" s="4">
        <v>6.8</v>
      </c>
      <c r="E426" s="4">
        <f>Månad[[#This Row],[Medeltemperatur]]-$J$6</f>
        <v>-1.7999999999999998</v>
      </c>
      <c r="F426" s="4">
        <v>62</v>
      </c>
      <c r="G426" s="4">
        <f>Månad[[#This Row],[Nederbörd för perioden]]/$K$6*100</f>
        <v>182.35294117647058</v>
      </c>
    </row>
    <row r="427" spans="1:7" x14ac:dyDescent="0.3">
      <c r="A427">
        <v>1996</v>
      </c>
      <c r="B427" t="s">
        <v>8</v>
      </c>
      <c r="C427" t="str">
        <f t="shared" si="6"/>
        <v>jun.96</v>
      </c>
      <c r="D427" s="4">
        <v>11.7</v>
      </c>
      <c r="E427" s="4">
        <f>Månad[[#This Row],[Medeltemperatur]]-$J$7</f>
        <v>-1.5</v>
      </c>
      <c r="F427" s="4">
        <v>20.5</v>
      </c>
      <c r="G427" s="4">
        <f>Månad[[#This Row],[Nederbörd för perioden]]/$K$7*100</f>
        <v>39.42307692307692</v>
      </c>
    </row>
    <row r="428" spans="1:7" x14ac:dyDescent="0.3">
      <c r="A428">
        <v>1996</v>
      </c>
      <c r="B428" t="s">
        <v>9</v>
      </c>
      <c r="C428" t="str">
        <f t="shared" si="6"/>
        <v>jul.96</v>
      </c>
      <c r="D428" s="4">
        <v>14.1</v>
      </c>
      <c r="E428" s="4">
        <f>Månad[[#This Row],[Medeltemperatur]]-$J$8</f>
        <v>-2.9000000000000004</v>
      </c>
      <c r="F428" s="4">
        <v>59.4</v>
      </c>
      <c r="G428" s="4">
        <f>Månad[[#This Row],[Nederbörd för perioden]]/$K$8*100</f>
        <v>126.38297872340425</v>
      </c>
    </row>
    <row r="429" spans="1:7" x14ac:dyDescent="0.3">
      <c r="A429">
        <v>1996</v>
      </c>
      <c r="B429" t="s">
        <v>10</v>
      </c>
      <c r="C429" t="str">
        <f t="shared" si="6"/>
        <v>aug.96</v>
      </c>
      <c r="D429" s="4">
        <v>18</v>
      </c>
      <c r="E429" s="4">
        <f>Månad[[#This Row],[Medeltemperatur]]-$J$9</f>
        <v>1.5</v>
      </c>
      <c r="F429" s="4">
        <v>30</v>
      </c>
      <c r="G429" s="4">
        <f>Månad[[#This Row],[Nederbörd för perioden]]/$K$9*100</f>
        <v>48.387096774193552</v>
      </c>
    </row>
    <row r="430" spans="1:7" x14ac:dyDescent="0.3">
      <c r="A430">
        <v>1996</v>
      </c>
      <c r="B430" t="s">
        <v>11</v>
      </c>
      <c r="C430" t="str">
        <f t="shared" si="6"/>
        <v>sep.96</v>
      </c>
      <c r="D430" s="4">
        <v>10.5</v>
      </c>
      <c r="E430" s="4">
        <f>Månad[[#This Row],[Medeltemperatur]]-$J$10</f>
        <v>-1.9000000000000004</v>
      </c>
      <c r="F430" s="4">
        <v>45.7</v>
      </c>
      <c r="G430" s="4">
        <f>Månad[[#This Row],[Nederbörd för perioden]]/$K$10*100</f>
        <v>77.457627118644069</v>
      </c>
    </row>
    <row r="431" spans="1:7" x14ac:dyDescent="0.3">
      <c r="A431">
        <v>1996</v>
      </c>
      <c r="B431" t="s">
        <v>12</v>
      </c>
      <c r="C431" t="str">
        <f t="shared" si="6"/>
        <v>okt.96</v>
      </c>
      <c r="D431" s="4">
        <v>8.6</v>
      </c>
      <c r="E431" s="4">
        <f>Månad[[#This Row],[Medeltemperatur]]-$J$11</f>
        <v>1.1999999999999993</v>
      </c>
      <c r="F431" s="4">
        <v>26.7</v>
      </c>
      <c r="G431" s="4">
        <f>Månad[[#This Row],[Nederbörd för perioden]]/$K$11*100</f>
        <v>37.605633802816904</v>
      </c>
    </row>
    <row r="432" spans="1:7" x14ac:dyDescent="0.3">
      <c r="A432">
        <v>1996</v>
      </c>
      <c r="B432" t="s">
        <v>13</v>
      </c>
      <c r="C432" t="str">
        <f t="shared" si="6"/>
        <v>nov.96</v>
      </c>
      <c r="D432" s="4">
        <v>4.2</v>
      </c>
      <c r="E432" s="4">
        <f>Månad[[#This Row],[Medeltemperatur]]-$J$12</f>
        <v>0.5</v>
      </c>
      <c r="F432" s="4">
        <v>143.30000000000001</v>
      </c>
      <c r="G432" s="4">
        <f>Månad[[#This Row],[Nederbörd för perioden]]/$K$12*100</f>
        <v>223.90625000000003</v>
      </c>
    </row>
    <row r="433" spans="1:7" x14ac:dyDescent="0.3">
      <c r="A433">
        <v>1996</v>
      </c>
      <c r="B433" t="s">
        <v>14</v>
      </c>
      <c r="C433" t="str">
        <f t="shared" si="6"/>
        <v>dec.96</v>
      </c>
      <c r="D433" s="4">
        <v>-1.4</v>
      </c>
      <c r="E433" s="4">
        <f>Månad[[#This Row],[Medeltemperatur]]-$J$13</f>
        <v>-2.4</v>
      </c>
      <c r="F433" s="4">
        <v>53.2</v>
      </c>
      <c r="G433" s="4">
        <f>Månad[[#This Row],[Nederbörd för perioden]]/$K$13*100</f>
        <v>91.724137931034491</v>
      </c>
    </row>
    <row r="434" spans="1:7" x14ac:dyDescent="0.3">
      <c r="A434" s="12">
        <v>1997</v>
      </c>
      <c r="B434" s="12" t="s">
        <v>2</v>
      </c>
      <c r="C434" s="12" t="str">
        <f t="shared" si="6"/>
        <v>jan.97</v>
      </c>
      <c r="D434" s="13">
        <v>-0.7</v>
      </c>
      <c r="E434" s="13">
        <f>Månad[[#This Row],[Medeltemperatur]]-$J$2</f>
        <v>0.20000000000000007</v>
      </c>
      <c r="F434" s="13">
        <v>18.5</v>
      </c>
      <c r="G434" s="13">
        <f>Månad[[#This Row],[Nederbörd för perioden]]/$K$2*100</f>
        <v>38.541666666666671</v>
      </c>
    </row>
    <row r="435" spans="1:7" x14ac:dyDescent="0.3">
      <c r="A435">
        <v>1997</v>
      </c>
      <c r="B435" t="s">
        <v>4</v>
      </c>
      <c r="C435" t="str">
        <f t="shared" si="6"/>
        <v>feb.97</v>
      </c>
      <c r="D435" s="4">
        <v>-0.6</v>
      </c>
      <c r="E435" s="4">
        <f>Månad[[#This Row],[Medeltemperatur]]-$J$3</f>
        <v>1.2999999999999998</v>
      </c>
      <c r="F435" s="4">
        <v>63.7</v>
      </c>
      <c r="G435" s="4">
        <f>Månad[[#This Row],[Nederbörd för perioden]]/$K$3*100</f>
        <v>193.03030303030303</v>
      </c>
    </row>
    <row r="436" spans="1:7" x14ac:dyDescent="0.3">
      <c r="A436">
        <v>1997</v>
      </c>
      <c r="B436" t="s">
        <v>5</v>
      </c>
      <c r="C436" t="str">
        <f t="shared" si="6"/>
        <v>mar.97</v>
      </c>
      <c r="D436" s="4">
        <v>1</v>
      </c>
      <c r="E436" s="4">
        <f>Månad[[#This Row],[Medeltemperatur]]-$J$4</f>
        <v>1</v>
      </c>
      <c r="F436" s="4">
        <v>20.8</v>
      </c>
      <c r="G436" s="4">
        <f>Månad[[#This Row],[Nederbörd för perioden]]/$K$4*100</f>
        <v>69.333333333333343</v>
      </c>
    </row>
    <row r="437" spans="1:7" x14ac:dyDescent="0.3">
      <c r="A437">
        <v>1997</v>
      </c>
      <c r="B437" t="s">
        <v>6</v>
      </c>
      <c r="C437" t="str">
        <f t="shared" si="6"/>
        <v>apr.97</v>
      </c>
      <c r="D437" s="4">
        <v>2.1</v>
      </c>
      <c r="E437" s="4">
        <f>Månad[[#This Row],[Medeltemperatur]]-$J$5</f>
        <v>-1.6999999999999997</v>
      </c>
      <c r="F437" s="4">
        <v>31.8</v>
      </c>
      <c r="G437" s="4">
        <f>Månad[[#This Row],[Nederbörd för perioden]]/$K$5*100</f>
        <v>113.57142857142857</v>
      </c>
    </row>
    <row r="438" spans="1:7" x14ac:dyDescent="0.3">
      <c r="A438">
        <v>1997</v>
      </c>
      <c r="B438" t="s">
        <v>7</v>
      </c>
      <c r="C438" t="str">
        <f t="shared" si="6"/>
        <v>maj.97</v>
      </c>
      <c r="D438" s="4">
        <v>6.8</v>
      </c>
      <c r="E438" s="4">
        <f>Månad[[#This Row],[Medeltemperatur]]-$J$6</f>
        <v>-1.7999999999999998</v>
      </c>
      <c r="F438" s="4">
        <v>24.7</v>
      </c>
      <c r="G438" s="4">
        <f>Månad[[#This Row],[Nederbörd för perioden]]/$K$6*100</f>
        <v>72.647058823529406</v>
      </c>
    </row>
    <row r="439" spans="1:7" x14ac:dyDescent="0.3">
      <c r="A439">
        <v>1997</v>
      </c>
      <c r="B439" t="s">
        <v>8</v>
      </c>
      <c r="C439" t="str">
        <f t="shared" si="6"/>
        <v>jun.97</v>
      </c>
      <c r="D439" s="4">
        <v>14.2</v>
      </c>
      <c r="E439" s="4">
        <f>Månad[[#This Row],[Medeltemperatur]]-$J$7</f>
        <v>1</v>
      </c>
      <c r="F439" s="4">
        <v>46.2</v>
      </c>
      <c r="G439" s="4">
        <f>Månad[[#This Row],[Nederbörd för perioden]]/$K$7*100</f>
        <v>88.846153846153854</v>
      </c>
    </row>
    <row r="440" spans="1:7" x14ac:dyDescent="0.3">
      <c r="A440">
        <v>1997</v>
      </c>
      <c r="B440" t="s">
        <v>9</v>
      </c>
      <c r="C440" t="str">
        <f t="shared" si="6"/>
        <v>jul.97</v>
      </c>
      <c r="D440" s="4">
        <v>18.2</v>
      </c>
      <c r="E440" s="4">
        <f>Månad[[#This Row],[Medeltemperatur]]-$J$8</f>
        <v>1.1999999999999993</v>
      </c>
      <c r="F440" s="4">
        <v>71.400000000000006</v>
      </c>
      <c r="G440" s="4">
        <f>Månad[[#This Row],[Nederbörd för perioden]]/$K$8*100</f>
        <v>151.91489361702128</v>
      </c>
    </row>
    <row r="441" spans="1:7" x14ac:dyDescent="0.3">
      <c r="A441">
        <v>1997</v>
      </c>
      <c r="B441" t="s">
        <v>10</v>
      </c>
      <c r="C441" t="str">
        <f t="shared" si="6"/>
        <v>aug.97</v>
      </c>
      <c r="D441" s="4">
        <v>18.899999999999999</v>
      </c>
      <c r="E441" s="4">
        <f>Månad[[#This Row],[Medeltemperatur]]-$J$9</f>
        <v>2.3999999999999986</v>
      </c>
      <c r="F441" s="4">
        <v>34</v>
      </c>
      <c r="G441" s="4">
        <f>Månad[[#This Row],[Nederbörd för perioden]]/$K$9*100</f>
        <v>54.838709677419352</v>
      </c>
    </row>
    <row r="442" spans="1:7" x14ac:dyDescent="0.3">
      <c r="A442">
        <v>1997</v>
      </c>
      <c r="B442" t="s">
        <v>11</v>
      </c>
      <c r="C442" t="str">
        <f t="shared" si="6"/>
        <v>sep.97</v>
      </c>
      <c r="D442" s="4">
        <v>12.5</v>
      </c>
      <c r="E442" s="4">
        <f>Månad[[#This Row],[Medeltemperatur]]-$J$10</f>
        <v>9.9999999999999645E-2</v>
      </c>
      <c r="F442" s="4">
        <v>97.6</v>
      </c>
      <c r="G442" s="4">
        <f>Månad[[#This Row],[Nederbörd för perioden]]/$K$10*100</f>
        <v>165.42372881355931</v>
      </c>
    </row>
    <row r="443" spans="1:7" x14ac:dyDescent="0.3">
      <c r="A443">
        <v>1997</v>
      </c>
      <c r="B443" t="s">
        <v>12</v>
      </c>
      <c r="C443" t="str">
        <f t="shared" si="6"/>
        <v>okt.97</v>
      </c>
      <c r="D443" s="4">
        <v>5.0999999999999996</v>
      </c>
      <c r="E443" s="4">
        <f>Månad[[#This Row],[Medeltemperatur]]-$J$11</f>
        <v>-2.3000000000000007</v>
      </c>
      <c r="F443" s="4">
        <v>82.2</v>
      </c>
      <c r="G443" s="4">
        <f>Månad[[#This Row],[Nederbörd för perioden]]/$K$11*100</f>
        <v>115.77464788732395</v>
      </c>
    </row>
    <row r="444" spans="1:7" x14ac:dyDescent="0.3">
      <c r="A444">
        <v>1997</v>
      </c>
      <c r="B444" t="s">
        <v>13</v>
      </c>
      <c r="C444" t="str">
        <f t="shared" si="6"/>
        <v>nov.97</v>
      </c>
      <c r="D444" s="4">
        <v>2.5</v>
      </c>
      <c r="E444" s="4">
        <f>Månad[[#This Row],[Medeltemperatur]]-$J$12</f>
        <v>-1.2000000000000002</v>
      </c>
      <c r="F444" s="4">
        <v>63.3</v>
      </c>
      <c r="G444" s="4">
        <f>Månad[[#This Row],[Nederbörd för perioden]]/$K$12*100</f>
        <v>98.90625</v>
      </c>
    </row>
    <row r="445" spans="1:7" x14ac:dyDescent="0.3">
      <c r="A445">
        <v>1997</v>
      </c>
      <c r="B445" t="s">
        <v>14</v>
      </c>
      <c r="C445" t="str">
        <f t="shared" si="6"/>
        <v>dec.97</v>
      </c>
      <c r="D445" s="4">
        <v>0.4</v>
      </c>
      <c r="E445" s="4">
        <f>Månad[[#This Row],[Medeltemperatur]]-$J$13</f>
        <v>-0.6</v>
      </c>
      <c r="F445" s="4">
        <v>45.9</v>
      </c>
      <c r="G445" s="4">
        <f>Månad[[#This Row],[Nederbörd för perioden]]/$K$13*100</f>
        <v>79.137931034482762</v>
      </c>
    </row>
    <row r="446" spans="1:7" x14ac:dyDescent="0.3">
      <c r="A446" s="12">
        <v>1998</v>
      </c>
      <c r="B446" s="12" t="s">
        <v>2</v>
      </c>
      <c r="C446" s="12" t="str">
        <f t="shared" si="6"/>
        <v>jan.98</v>
      </c>
      <c r="D446" s="13">
        <v>0.7</v>
      </c>
      <c r="E446" s="13">
        <f>Månad[[#This Row],[Medeltemperatur]]-$J$2</f>
        <v>1.6</v>
      </c>
      <c r="F446" s="13">
        <v>86.4</v>
      </c>
      <c r="G446" s="13">
        <f>Månad[[#This Row],[Nederbörd för perioden]]/$K$2*100</f>
        <v>180</v>
      </c>
    </row>
    <row r="447" spans="1:7" x14ac:dyDescent="0.3">
      <c r="A447">
        <v>1998</v>
      </c>
      <c r="B447" t="s">
        <v>4</v>
      </c>
      <c r="C447" t="str">
        <f t="shared" si="6"/>
        <v>feb.98</v>
      </c>
      <c r="D447" s="4">
        <v>0.4</v>
      </c>
      <c r="E447" s="4">
        <f>Månad[[#This Row],[Medeltemperatur]]-$J$3</f>
        <v>2.2999999999999998</v>
      </c>
      <c r="F447" s="4">
        <v>40.200000000000003</v>
      </c>
      <c r="G447" s="4">
        <f>Månad[[#This Row],[Nederbörd för perioden]]/$K$3*100</f>
        <v>121.81818181818183</v>
      </c>
    </row>
    <row r="448" spans="1:7" x14ac:dyDescent="0.3">
      <c r="A448">
        <v>1998</v>
      </c>
      <c r="B448" t="s">
        <v>5</v>
      </c>
      <c r="C448" t="str">
        <f t="shared" si="6"/>
        <v>mar.98</v>
      </c>
      <c r="D448" s="4">
        <v>-0.9</v>
      </c>
      <c r="E448" s="4">
        <f>Månad[[#This Row],[Medeltemperatur]]-$J$4</f>
        <v>-0.9</v>
      </c>
      <c r="F448" s="4">
        <v>30.4</v>
      </c>
      <c r="G448" s="4">
        <f>Månad[[#This Row],[Nederbörd för perioden]]/$K$4*100</f>
        <v>101.33333333333331</v>
      </c>
    </row>
    <row r="449" spans="1:7" x14ac:dyDescent="0.3">
      <c r="A449">
        <v>1998</v>
      </c>
      <c r="B449" t="s">
        <v>6</v>
      </c>
      <c r="C449" t="str">
        <f t="shared" si="6"/>
        <v>apr.98</v>
      </c>
      <c r="D449" s="4">
        <v>2.6</v>
      </c>
      <c r="E449" s="4">
        <f>Månad[[#This Row],[Medeltemperatur]]-$J$5</f>
        <v>-1.1999999999999997</v>
      </c>
      <c r="F449" s="4">
        <v>22.7</v>
      </c>
      <c r="G449" s="4">
        <f>Månad[[#This Row],[Nederbörd för perioden]]/$K$5*100</f>
        <v>81.071428571428569</v>
      </c>
    </row>
    <row r="450" spans="1:7" x14ac:dyDescent="0.3">
      <c r="A450">
        <v>1998</v>
      </c>
      <c r="B450" t="s">
        <v>7</v>
      </c>
      <c r="C450" t="str">
        <f t="shared" ref="C450:C513" si="7">LEFT(B450,3)&amp;"."&amp;RIGHT(A450,2)</f>
        <v>maj.98</v>
      </c>
      <c r="D450" s="4">
        <v>7.7</v>
      </c>
      <c r="E450" s="4">
        <f>Månad[[#This Row],[Medeltemperatur]]-$J$6</f>
        <v>-0.89999999999999947</v>
      </c>
      <c r="F450" s="4">
        <v>28.2</v>
      </c>
      <c r="G450" s="4">
        <f>Månad[[#This Row],[Nederbörd för perioden]]/$K$6*100</f>
        <v>82.941176470588232</v>
      </c>
    </row>
    <row r="451" spans="1:7" x14ac:dyDescent="0.3">
      <c r="A451">
        <v>1998</v>
      </c>
      <c r="B451" t="s">
        <v>8</v>
      </c>
      <c r="C451" t="str">
        <f t="shared" si="7"/>
        <v>jun.98</v>
      </c>
      <c r="D451" s="4">
        <v>11.4</v>
      </c>
      <c r="E451" s="4">
        <f>Månad[[#This Row],[Medeltemperatur]]-$J$7</f>
        <v>-1.7999999999999989</v>
      </c>
      <c r="F451" s="4">
        <v>94.7</v>
      </c>
      <c r="G451" s="4">
        <f>Månad[[#This Row],[Nederbörd för perioden]]/$K$7*100</f>
        <v>182.11538461538461</v>
      </c>
    </row>
    <row r="452" spans="1:7" x14ac:dyDescent="0.3">
      <c r="A452">
        <v>1998</v>
      </c>
      <c r="B452" t="s">
        <v>9</v>
      </c>
      <c r="C452" t="str">
        <f t="shared" si="7"/>
        <v>jul.98</v>
      </c>
      <c r="D452" s="4">
        <v>15</v>
      </c>
      <c r="E452" s="4">
        <f>Månad[[#This Row],[Medeltemperatur]]-$J$8</f>
        <v>-2</v>
      </c>
      <c r="F452" s="4">
        <v>47.6</v>
      </c>
      <c r="G452" s="4">
        <f>Månad[[#This Row],[Nederbörd för perioden]]/$K$8*100</f>
        <v>101.27659574468086</v>
      </c>
    </row>
    <row r="453" spans="1:7" x14ac:dyDescent="0.3">
      <c r="A453">
        <v>1998</v>
      </c>
      <c r="B453" t="s">
        <v>10</v>
      </c>
      <c r="C453" t="str">
        <f t="shared" si="7"/>
        <v>aug.98</v>
      </c>
      <c r="D453" s="4">
        <v>13.9</v>
      </c>
      <c r="E453" s="4">
        <f>Månad[[#This Row],[Medeltemperatur]]-$J$9</f>
        <v>-2.5999999999999996</v>
      </c>
      <c r="F453" s="4">
        <v>65.5</v>
      </c>
      <c r="G453" s="4">
        <f>Månad[[#This Row],[Nederbörd för perioden]]/$K$9*100</f>
        <v>105.64516129032258</v>
      </c>
    </row>
    <row r="454" spans="1:7" x14ac:dyDescent="0.3">
      <c r="A454">
        <v>1998</v>
      </c>
      <c r="B454" t="s">
        <v>11</v>
      </c>
      <c r="C454" t="str">
        <f t="shared" si="7"/>
        <v>sep.98</v>
      </c>
      <c r="D454" s="4">
        <v>11.9</v>
      </c>
      <c r="E454" s="4">
        <f>Månad[[#This Row],[Medeltemperatur]]-$J$10</f>
        <v>-0.5</v>
      </c>
      <c r="F454" s="4">
        <v>50.8</v>
      </c>
      <c r="G454" s="4">
        <f>Månad[[#This Row],[Nederbörd för perioden]]/$K$10*100</f>
        <v>86.101694915254228</v>
      </c>
    </row>
    <row r="455" spans="1:7" x14ac:dyDescent="0.3">
      <c r="A455">
        <v>1998</v>
      </c>
      <c r="B455" t="s">
        <v>12</v>
      </c>
      <c r="C455" t="str">
        <f t="shared" si="7"/>
        <v>okt.98</v>
      </c>
      <c r="D455" s="4">
        <v>6.8</v>
      </c>
      <c r="E455" s="4">
        <f>Månad[[#This Row],[Medeltemperatur]]-$J$11</f>
        <v>-0.60000000000000053</v>
      </c>
      <c r="F455" s="4">
        <v>103.4</v>
      </c>
      <c r="G455" s="4">
        <f>Månad[[#This Row],[Nederbörd för perioden]]/$K$11*100</f>
        <v>145.63380281690141</v>
      </c>
    </row>
    <row r="456" spans="1:7" x14ac:dyDescent="0.3">
      <c r="A456">
        <v>1998</v>
      </c>
      <c r="B456" t="s">
        <v>13</v>
      </c>
      <c r="C456" t="str">
        <f t="shared" si="7"/>
        <v>nov.98</v>
      </c>
      <c r="D456" s="4">
        <v>0.4</v>
      </c>
      <c r="E456" s="4">
        <f>Månad[[#This Row],[Medeltemperatur]]-$J$12</f>
        <v>-3.3000000000000003</v>
      </c>
      <c r="F456" s="4">
        <v>41.2</v>
      </c>
      <c r="G456" s="4">
        <f>Månad[[#This Row],[Nederbörd för perioden]]/$K$12*100</f>
        <v>64.375</v>
      </c>
    </row>
    <row r="457" spans="1:7" x14ac:dyDescent="0.3">
      <c r="A457">
        <v>1998</v>
      </c>
      <c r="B457" t="s">
        <v>14</v>
      </c>
      <c r="C457" t="str">
        <f t="shared" si="7"/>
        <v>dec.98</v>
      </c>
      <c r="D457" s="4">
        <v>0.3</v>
      </c>
      <c r="E457" s="4">
        <f>Månad[[#This Row],[Medeltemperatur]]-$J$13</f>
        <v>-0.7</v>
      </c>
      <c r="F457" s="4">
        <v>66.900000000000006</v>
      </c>
      <c r="G457" s="4">
        <f>Månad[[#This Row],[Nederbörd för perioden]]/$K$13*100</f>
        <v>115.3448275862069</v>
      </c>
    </row>
    <row r="458" spans="1:7" x14ac:dyDescent="0.3">
      <c r="A458" s="12">
        <v>1999</v>
      </c>
      <c r="B458" s="12" t="s">
        <v>2</v>
      </c>
      <c r="C458" s="12" t="str">
        <f t="shared" si="7"/>
        <v>jan.99</v>
      </c>
      <c r="D458" s="13">
        <v>-2.1</v>
      </c>
      <c r="E458" s="13">
        <f>Månad[[#This Row],[Medeltemperatur]]-$J$2</f>
        <v>-1.2000000000000002</v>
      </c>
      <c r="F458" s="13">
        <v>62.9</v>
      </c>
      <c r="G458" s="13">
        <f>Månad[[#This Row],[Nederbörd för perioden]]/$K$2*100</f>
        <v>131.04166666666666</v>
      </c>
    </row>
    <row r="459" spans="1:7" x14ac:dyDescent="0.3">
      <c r="A459">
        <v>1999</v>
      </c>
      <c r="B459" t="s">
        <v>4</v>
      </c>
      <c r="C459" t="str">
        <f t="shared" si="7"/>
        <v>feb.99</v>
      </c>
      <c r="D459" s="4">
        <v>-2.7</v>
      </c>
      <c r="E459" s="4">
        <f>Månad[[#This Row],[Medeltemperatur]]-$J$3</f>
        <v>-0.80000000000000027</v>
      </c>
      <c r="F459" s="4">
        <v>82.6</v>
      </c>
      <c r="G459" s="4">
        <f>Månad[[#This Row],[Nederbörd för perioden]]/$K$3*100</f>
        <v>250.30303030303028</v>
      </c>
    </row>
    <row r="460" spans="1:7" x14ac:dyDescent="0.3">
      <c r="A460">
        <v>1999</v>
      </c>
      <c r="B460" t="s">
        <v>5</v>
      </c>
      <c r="C460" t="str">
        <f t="shared" si="7"/>
        <v>mar.99</v>
      </c>
      <c r="D460" s="4">
        <v>-0.2</v>
      </c>
      <c r="E460" s="4">
        <f>Månad[[#This Row],[Medeltemperatur]]-$J$4</f>
        <v>-0.2</v>
      </c>
      <c r="F460" s="4">
        <v>48.8</v>
      </c>
      <c r="G460" s="4">
        <f>Månad[[#This Row],[Nederbörd för perioden]]/$K$4*100</f>
        <v>162.66666666666666</v>
      </c>
    </row>
    <row r="461" spans="1:7" x14ac:dyDescent="0.3">
      <c r="A461">
        <v>1999</v>
      </c>
      <c r="B461" t="s">
        <v>6</v>
      </c>
      <c r="C461" t="str">
        <f t="shared" si="7"/>
        <v>apr.99</v>
      </c>
      <c r="D461" s="4">
        <v>4.5</v>
      </c>
      <c r="E461" s="4">
        <f>Månad[[#This Row],[Medeltemperatur]]-$J$5</f>
        <v>0.70000000000000018</v>
      </c>
      <c r="F461" s="4">
        <v>57</v>
      </c>
      <c r="G461" s="4">
        <f>Månad[[#This Row],[Nederbörd för perioden]]/$K$5*100</f>
        <v>203.57142857142856</v>
      </c>
    </row>
    <row r="462" spans="1:7" x14ac:dyDescent="0.3">
      <c r="A462">
        <v>1999</v>
      </c>
      <c r="B462" t="s">
        <v>7</v>
      </c>
      <c r="C462" t="str">
        <f t="shared" si="7"/>
        <v>maj.99</v>
      </c>
      <c r="D462" s="4">
        <v>7.2</v>
      </c>
      <c r="E462" s="4">
        <f>Månad[[#This Row],[Medeltemperatur]]-$J$6</f>
        <v>-1.3999999999999995</v>
      </c>
      <c r="F462" s="4">
        <v>4.8</v>
      </c>
      <c r="G462" s="4">
        <f>Månad[[#This Row],[Nederbörd för perioden]]/$K$6*100</f>
        <v>14.117647058823529</v>
      </c>
    </row>
    <row r="463" spans="1:7" x14ac:dyDescent="0.3">
      <c r="A463">
        <v>1999</v>
      </c>
      <c r="B463" t="s">
        <v>8</v>
      </c>
      <c r="C463" t="str">
        <f t="shared" si="7"/>
        <v>jun.99</v>
      </c>
      <c r="D463" s="4">
        <v>14.5</v>
      </c>
      <c r="E463" s="4">
        <f>Månad[[#This Row],[Medeltemperatur]]-$J$7</f>
        <v>1.3000000000000007</v>
      </c>
      <c r="F463" s="4">
        <v>75.5</v>
      </c>
      <c r="G463" s="4">
        <f>Månad[[#This Row],[Nederbörd för perioden]]/$K$7*100</f>
        <v>145.19230769230768</v>
      </c>
    </row>
    <row r="464" spans="1:7" x14ac:dyDescent="0.3">
      <c r="A464">
        <v>1999</v>
      </c>
      <c r="B464" t="s">
        <v>9</v>
      </c>
      <c r="C464" t="str">
        <f t="shared" si="7"/>
        <v>jul.99</v>
      </c>
      <c r="D464" s="4">
        <v>17.5</v>
      </c>
      <c r="E464" s="4">
        <f>Månad[[#This Row],[Medeltemperatur]]-$J$8</f>
        <v>0.5</v>
      </c>
      <c r="F464" s="4">
        <v>5.4</v>
      </c>
      <c r="G464" s="4">
        <f>Månad[[#This Row],[Nederbörd för perioden]]/$K$8*100</f>
        <v>11.489361702127662</v>
      </c>
    </row>
    <row r="465" spans="1:7" x14ac:dyDescent="0.3">
      <c r="A465">
        <v>1999</v>
      </c>
      <c r="B465" t="s">
        <v>10</v>
      </c>
      <c r="C465" t="str">
        <f t="shared" si="7"/>
        <v>aug.99</v>
      </c>
      <c r="D465" s="4">
        <v>15.6</v>
      </c>
      <c r="E465" s="4">
        <f>Månad[[#This Row],[Medeltemperatur]]-$J$9</f>
        <v>-0.90000000000000036</v>
      </c>
      <c r="F465" s="4">
        <v>38.1</v>
      </c>
      <c r="G465" s="4">
        <f>Månad[[#This Row],[Nederbörd för perioden]]/$K$9*100</f>
        <v>61.451612903225808</v>
      </c>
    </row>
    <row r="466" spans="1:7" x14ac:dyDescent="0.3">
      <c r="A466">
        <v>1999</v>
      </c>
      <c r="B466" t="s">
        <v>11</v>
      </c>
      <c r="C466" t="str">
        <f t="shared" si="7"/>
        <v>sep.99</v>
      </c>
      <c r="D466" s="4">
        <v>14.4</v>
      </c>
      <c r="E466" s="4">
        <f>Månad[[#This Row],[Medeltemperatur]]-$J$10</f>
        <v>2</v>
      </c>
      <c r="F466" s="4">
        <v>38.799999999999997</v>
      </c>
      <c r="G466" s="4">
        <f>Månad[[#This Row],[Nederbörd för perioden]]/$K$10*100</f>
        <v>65.762711864406782</v>
      </c>
    </row>
    <row r="467" spans="1:7" x14ac:dyDescent="0.3">
      <c r="A467">
        <v>1999</v>
      </c>
      <c r="B467" t="s">
        <v>12</v>
      </c>
      <c r="C467" t="str">
        <f t="shared" si="7"/>
        <v>okt.99</v>
      </c>
      <c r="D467" s="4">
        <v>8</v>
      </c>
      <c r="E467" s="4">
        <f>Månad[[#This Row],[Medeltemperatur]]-$J$11</f>
        <v>0.59999999999999964</v>
      </c>
      <c r="F467" s="4">
        <v>100.1</v>
      </c>
      <c r="G467" s="4">
        <f>Månad[[#This Row],[Nederbörd för perioden]]/$K$11*100</f>
        <v>140.98591549295773</v>
      </c>
    </row>
    <row r="468" spans="1:7" x14ac:dyDescent="0.3">
      <c r="A468">
        <v>1999</v>
      </c>
      <c r="B468" t="s">
        <v>13</v>
      </c>
      <c r="C468" t="str">
        <f t="shared" si="7"/>
        <v>nov.99</v>
      </c>
      <c r="D468" s="4">
        <v>4.5</v>
      </c>
      <c r="E468" s="4">
        <f>Månad[[#This Row],[Medeltemperatur]]-$J$12</f>
        <v>0.79999999999999982</v>
      </c>
      <c r="F468" s="4">
        <v>19.899999999999999</v>
      </c>
      <c r="G468" s="4">
        <f>Månad[[#This Row],[Nederbörd för perioden]]/$K$12*100</f>
        <v>31.093749999999996</v>
      </c>
    </row>
    <row r="469" spans="1:7" x14ac:dyDescent="0.3">
      <c r="A469">
        <v>1999</v>
      </c>
      <c r="B469" t="s">
        <v>14</v>
      </c>
      <c r="C469" t="str">
        <f t="shared" si="7"/>
        <v>dec.99</v>
      </c>
      <c r="D469" s="4">
        <v>0.5</v>
      </c>
      <c r="E469" s="4">
        <f>Månad[[#This Row],[Medeltemperatur]]-$J$13</f>
        <v>-0.5</v>
      </c>
      <c r="F469" s="4">
        <v>95</v>
      </c>
      <c r="G469" s="4">
        <f>Månad[[#This Row],[Nederbörd för perioden]]/$K$13*100</f>
        <v>163.79310344827587</v>
      </c>
    </row>
    <row r="470" spans="1:7" x14ac:dyDescent="0.3">
      <c r="A470" s="12">
        <v>2000</v>
      </c>
      <c r="B470" s="12" t="s">
        <v>2</v>
      </c>
      <c r="C470" s="12" t="str">
        <f t="shared" si="7"/>
        <v>jan.00</v>
      </c>
      <c r="D470" s="13">
        <v>0</v>
      </c>
      <c r="E470" s="13">
        <f>Månad[[#This Row],[Medeltemperatur]]-$J$2</f>
        <v>0.9</v>
      </c>
      <c r="F470" s="13">
        <v>40.9</v>
      </c>
      <c r="G470" s="13">
        <f>Månad[[#This Row],[Nederbörd för perioden]]/$K$2*100</f>
        <v>85.208333333333329</v>
      </c>
    </row>
    <row r="471" spans="1:7" x14ac:dyDescent="0.3">
      <c r="A471">
        <v>2000</v>
      </c>
      <c r="B471" t="s">
        <v>4</v>
      </c>
      <c r="C471" t="str">
        <f t="shared" si="7"/>
        <v>feb.00</v>
      </c>
      <c r="D471" s="4">
        <v>-0.2</v>
      </c>
      <c r="E471" s="4">
        <f>Månad[[#This Row],[Medeltemperatur]]-$J$3</f>
        <v>1.7</v>
      </c>
      <c r="F471" s="4">
        <v>14.4</v>
      </c>
      <c r="G471" s="4">
        <f>Månad[[#This Row],[Nederbörd för perioden]]/$K$3*100</f>
        <v>43.63636363636364</v>
      </c>
    </row>
    <row r="472" spans="1:7" x14ac:dyDescent="0.3">
      <c r="A472">
        <v>2000</v>
      </c>
      <c r="B472" t="s">
        <v>5</v>
      </c>
      <c r="C472" t="str">
        <f t="shared" si="7"/>
        <v>mar.00</v>
      </c>
      <c r="D472" s="4">
        <v>0.4</v>
      </c>
      <c r="E472" s="4">
        <f>Månad[[#This Row],[Medeltemperatur]]-$J$4</f>
        <v>0.4</v>
      </c>
      <c r="F472" s="4">
        <v>21.5</v>
      </c>
      <c r="G472" s="4">
        <f>Månad[[#This Row],[Nederbörd för perioden]]/$K$4*100</f>
        <v>71.666666666666671</v>
      </c>
    </row>
    <row r="473" spans="1:7" x14ac:dyDescent="0.3">
      <c r="A473">
        <v>2000</v>
      </c>
      <c r="B473" t="s">
        <v>6</v>
      </c>
      <c r="C473" t="str">
        <f t="shared" si="7"/>
        <v>apr.00</v>
      </c>
      <c r="D473" s="4">
        <v>4.5</v>
      </c>
      <c r="E473" s="4">
        <f>Månad[[#This Row],[Medeltemperatur]]-$J$5</f>
        <v>0.70000000000000018</v>
      </c>
      <c r="F473" s="4">
        <v>19.3</v>
      </c>
      <c r="G473" s="4">
        <f>Månad[[#This Row],[Nederbörd för perioden]]/$K$5*100</f>
        <v>68.928571428571431</v>
      </c>
    </row>
    <row r="474" spans="1:7" x14ac:dyDescent="0.3">
      <c r="A474">
        <v>2000</v>
      </c>
      <c r="B474" t="s">
        <v>7</v>
      </c>
      <c r="C474" t="str">
        <f t="shared" si="7"/>
        <v>maj.00</v>
      </c>
      <c r="D474" s="4">
        <v>8.4</v>
      </c>
      <c r="E474" s="4">
        <f>Månad[[#This Row],[Medeltemperatur]]-$J$6</f>
        <v>-0.19999999999999929</v>
      </c>
      <c r="F474" s="4">
        <v>61.7</v>
      </c>
      <c r="G474" s="4">
        <f>Månad[[#This Row],[Nederbörd för perioden]]/$K$6*100</f>
        <v>181.47058823529412</v>
      </c>
    </row>
    <row r="475" spans="1:7" x14ac:dyDescent="0.3">
      <c r="A475">
        <v>2000</v>
      </c>
      <c r="B475" t="s">
        <v>8</v>
      </c>
      <c r="C475" t="str">
        <f t="shared" si="7"/>
        <v>jun.00</v>
      </c>
      <c r="D475" s="4">
        <v>11.9</v>
      </c>
      <c r="E475" s="4">
        <f>Månad[[#This Row],[Medeltemperatur]]-$J$7</f>
        <v>-1.2999999999999989</v>
      </c>
      <c r="F475" s="4">
        <v>53.2</v>
      </c>
      <c r="G475" s="4">
        <f>Månad[[#This Row],[Nederbörd för perioden]]/$K$7*100</f>
        <v>102.30769230769232</v>
      </c>
    </row>
    <row r="476" spans="1:7" x14ac:dyDescent="0.3">
      <c r="A476">
        <v>2000</v>
      </c>
      <c r="B476" t="s">
        <v>9</v>
      </c>
      <c r="C476" t="str">
        <f t="shared" si="7"/>
        <v>jul.00</v>
      </c>
      <c r="D476" s="4">
        <v>15</v>
      </c>
      <c r="E476" s="4">
        <f>Månad[[#This Row],[Medeltemperatur]]-$J$8</f>
        <v>-2</v>
      </c>
      <c r="F476" s="4">
        <v>139.19999999999999</v>
      </c>
      <c r="G476" s="4">
        <f>Månad[[#This Row],[Nederbörd för perioden]]/$K$8*100</f>
        <v>296.17021276595744</v>
      </c>
    </row>
    <row r="477" spans="1:7" x14ac:dyDescent="0.3">
      <c r="A477">
        <v>2000</v>
      </c>
      <c r="B477" t="s">
        <v>10</v>
      </c>
      <c r="C477" t="str">
        <f t="shared" si="7"/>
        <v>aug.00</v>
      </c>
      <c r="D477" s="4">
        <v>14.8</v>
      </c>
      <c r="E477" s="4">
        <f>Månad[[#This Row],[Medeltemperatur]]-$J$9</f>
        <v>-1.6999999999999993</v>
      </c>
      <c r="F477" s="4">
        <v>13.2</v>
      </c>
      <c r="G477" s="4">
        <f>Månad[[#This Row],[Nederbörd för perioden]]/$K$9*100</f>
        <v>21.29032258064516</v>
      </c>
    </row>
    <row r="478" spans="1:7" x14ac:dyDescent="0.3">
      <c r="A478">
        <v>2000</v>
      </c>
      <c r="B478" t="s">
        <v>11</v>
      </c>
      <c r="C478" t="str">
        <f t="shared" si="7"/>
        <v>sep.00</v>
      </c>
      <c r="D478" s="4">
        <v>10.9</v>
      </c>
      <c r="E478" s="4">
        <f>Månad[[#This Row],[Medeltemperatur]]-$J$10</f>
        <v>-1.5</v>
      </c>
      <c r="F478" s="4">
        <v>10.1</v>
      </c>
      <c r="G478" s="4">
        <f>Månad[[#This Row],[Nederbörd för perioden]]/$K$10*100</f>
        <v>17.118644067796609</v>
      </c>
    </row>
    <row r="479" spans="1:7" x14ac:dyDescent="0.3">
      <c r="A479">
        <v>2000</v>
      </c>
      <c r="B479" t="s">
        <v>12</v>
      </c>
      <c r="C479" t="str">
        <f t="shared" si="7"/>
        <v>okt.00</v>
      </c>
      <c r="D479" s="4">
        <v>10.4</v>
      </c>
      <c r="E479" s="4">
        <f>Månad[[#This Row],[Medeltemperatur]]-$J$11</f>
        <v>3</v>
      </c>
      <c r="F479" s="4">
        <v>97.5</v>
      </c>
      <c r="G479" s="4">
        <f>Månad[[#This Row],[Nederbörd för perioden]]/$K$11*100</f>
        <v>137.32394366197184</v>
      </c>
    </row>
    <row r="480" spans="1:7" x14ac:dyDescent="0.3">
      <c r="A480">
        <v>2000</v>
      </c>
      <c r="B480" t="s">
        <v>13</v>
      </c>
      <c r="C480" t="str">
        <f t="shared" si="7"/>
        <v>nov.00</v>
      </c>
      <c r="D480" s="4">
        <v>6.6</v>
      </c>
      <c r="E480" s="4">
        <f>Månad[[#This Row],[Medeltemperatur]]-$J$12</f>
        <v>2.8999999999999995</v>
      </c>
      <c r="F480" s="4">
        <v>118.6</v>
      </c>
      <c r="G480" s="4">
        <f>Månad[[#This Row],[Nederbörd för perioden]]/$K$12*100</f>
        <v>185.3125</v>
      </c>
    </row>
    <row r="481" spans="1:7" x14ac:dyDescent="0.3">
      <c r="A481">
        <v>2000</v>
      </c>
      <c r="B481" t="s">
        <v>14</v>
      </c>
      <c r="C481" t="str">
        <f t="shared" si="7"/>
        <v>dec.00</v>
      </c>
      <c r="D481" s="4">
        <v>2.6</v>
      </c>
      <c r="E481" s="4">
        <f>Månad[[#This Row],[Medeltemperatur]]-$J$13</f>
        <v>1.6</v>
      </c>
      <c r="F481" s="4">
        <v>60.8</v>
      </c>
      <c r="G481" s="4">
        <f>Månad[[#This Row],[Nederbörd för perioden]]/$K$13*100</f>
        <v>104.82758620689654</v>
      </c>
    </row>
    <row r="482" spans="1:7" x14ac:dyDescent="0.3">
      <c r="A482" s="12">
        <v>2001</v>
      </c>
      <c r="B482" s="12" t="s">
        <v>2</v>
      </c>
      <c r="C482" s="12" t="str">
        <f t="shared" si="7"/>
        <v>jan.01</v>
      </c>
      <c r="D482" s="13">
        <v>0.3</v>
      </c>
      <c r="E482" s="13">
        <f>Månad[[#This Row],[Medeltemperatur]]-$J$2</f>
        <v>1.2</v>
      </c>
      <c r="F482" s="13">
        <v>57.2</v>
      </c>
      <c r="G482" s="13">
        <f>Månad[[#This Row],[Nederbörd för perioden]]/$K$2*100</f>
        <v>119.16666666666667</v>
      </c>
    </row>
    <row r="483" spans="1:7" x14ac:dyDescent="0.3">
      <c r="A483">
        <v>2001</v>
      </c>
      <c r="B483" t="s">
        <v>4</v>
      </c>
      <c r="C483" t="str">
        <f t="shared" si="7"/>
        <v>feb.01</v>
      </c>
      <c r="D483" s="4">
        <v>-4.7</v>
      </c>
      <c r="E483" s="4">
        <f>Månad[[#This Row],[Medeltemperatur]]-$J$3</f>
        <v>-2.8000000000000003</v>
      </c>
      <c r="F483" s="4">
        <v>47</v>
      </c>
      <c r="G483" s="4">
        <f>Månad[[#This Row],[Nederbörd för perioden]]/$K$3*100</f>
        <v>142.42424242424244</v>
      </c>
    </row>
    <row r="484" spans="1:7" x14ac:dyDescent="0.3">
      <c r="A484">
        <v>2001</v>
      </c>
      <c r="B484" t="s">
        <v>5</v>
      </c>
      <c r="C484" t="str">
        <f t="shared" si="7"/>
        <v>mar.01</v>
      </c>
      <c r="D484" s="4">
        <v>-1.9</v>
      </c>
      <c r="E484" s="4">
        <f>Månad[[#This Row],[Medeltemperatur]]-$J$4</f>
        <v>-1.9</v>
      </c>
      <c r="F484" s="4">
        <v>24.5</v>
      </c>
      <c r="G484" s="4">
        <f>Månad[[#This Row],[Nederbörd för perioden]]/$K$4*100</f>
        <v>81.666666666666671</v>
      </c>
    </row>
    <row r="485" spans="1:7" x14ac:dyDescent="0.3">
      <c r="A485">
        <v>2001</v>
      </c>
      <c r="B485" t="s">
        <v>6</v>
      </c>
      <c r="C485" t="str">
        <f t="shared" si="7"/>
        <v>apr.01</v>
      </c>
      <c r="D485" s="4">
        <v>3.9</v>
      </c>
      <c r="E485" s="4">
        <f>Månad[[#This Row],[Medeltemperatur]]-$J$5</f>
        <v>0.10000000000000009</v>
      </c>
      <c r="F485" s="4">
        <v>39.4</v>
      </c>
      <c r="G485" s="4">
        <f>Månad[[#This Row],[Nederbörd för perioden]]/$K$5*100</f>
        <v>140.71428571428569</v>
      </c>
    </row>
    <row r="486" spans="1:7" x14ac:dyDescent="0.3">
      <c r="A486">
        <v>2001</v>
      </c>
      <c r="B486" t="s">
        <v>7</v>
      </c>
      <c r="C486" t="str">
        <f t="shared" si="7"/>
        <v>maj.01</v>
      </c>
      <c r="D486" s="4">
        <v>7.8</v>
      </c>
      <c r="E486" s="4">
        <f>Månad[[#This Row],[Medeltemperatur]]-$J$6</f>
        <v>-0.79999999999999982</v>
      </c>
      <c r="F486" s="4">
        <v>12.6</v>
      </c>
      <c r="G486" s="4">
        <f>Månad[[#This Row],[Nederbörd för perioden]]/$K$6*100</f>
        <v>37.058823529411768</v>
      </c>
    </row>
    <row r="487" spans="1:7" x14ac:dyDescent="0.3">
      <c r="A487">
        <v>2001</v>
      </c>
      <c r="B487" t="s">
        <v>8</v>
      </c>
      <c r="C487" t="str">
        <f t="shared" si="7"/>
        <v>jun.01</v>
      </c>
      <c r="D487" s="4">
        <v>12.8</v>
      </c>
      <c r="E487" s="4">
        <f>Månad[[#This Row],[Medeltemperatur]]-$J$7</f>
        <v>-0.39999999999999858</v>
      </c>
      <c r="F487" s="4">
        <v>37.799999999999997</v>
      </c>
      <c r="G487" s="4">
        <f>Månad[[#This Row],[Nederbörd för perioden]]/$K$7*100</f>
        <v>72.692307692307693</v>
      </c>
    </row>
    <row r="488" spans="1:7" x14ac:dyDescent="0.3">
      <c r="A488">
        <v>2001</v>
      </c>
      <c r="B488" t="s">
        <v>9</v>
      </c>
      <c r="C488" t="str">
        <f t="shared" si="7"/>
        <v>jul.01</v>
      </c>
      <c r="D488" s="4">
        <v>18.3</v>
      </c>
      <c r="E488" s="4">
        <f>Månad[[#This Row],[Medeltemperatur]]-$J$8</f>
        <v>1.3000000000000007</v>
      </c>
      <c r="F488" s="4">
        <v>37.9</v>
      </c>
      <c r="G488" s="4">
        <f>Månad[[#This Row],[Nederbörd för perioden]]/$K$8*100</f>
        <v>80.638297872340431</v>
      </c>
    </row>
    <row r="489" spans="1:7" x14ac:dyDescent="0.3">
      <c r="A489">
        <v>2001</v>
      </c>
      <c r="B489" t="s">
        <v>10</v>
      </c>
      <c r="C489" t="str">
        <f t="shared" si="7"/>
        <v>aug.01</v>
      </c>
      <c r="D489" s="4">
        <v>15.8</v>
      </c>
      <c r="E489" s="4">
        <f>Månad[[#This Row],[Medeltemperatur]]-$J$9</f>
        <v>-0.69999999999999929</v>
      </c>
      <c r="F489" s="4">
        <v>95.5</v>
      </c>
      <c r="G489" s="4">
        <f>Månad[[#This Row],[Nederbörd för perioden]]/$K$9*100</f>
        <v>154.03225806451613</v>
      </c>
    </row>
    <row r="490" spans="1:7" x14ac:dyDescent="0.3">
      <c r="A490">
        <v>2001</v>
      </c>
      <c r="B490" t="s">
        <v>11</v>
      </c>
      <c r="C490" t="str">
        <f t="shared" si="7"/>
        <v>sep.01</v>
      </c>
      <c r="D490" s="4">
        <v>12.8</v>
      </c>
      <c r="E490" s="4">
        <f>Månad[[#This Row],[Medeltemperatur]]-$J$10</f>
        <v>0.40000000000000036</v>
      </c>
      <c r="F490" s="4">
        <v>119.2</v>
      </c>
      <c r="G490" s="4">
        <f>Månad[[#This Row],[Nederbörd för perioden]]/$K$10*100</f>
        <v>202.03389830508476</v>
      </c>
    </row>
    <row r="491" spans="1:7" x14ac:dyDescent="0.3">
      <c r="A491">
        <v>2001</v>
      </c>
      <c r="B491" t="s">
        <v>12</v>
      </c>
      <c r="C491" t="str">
        <f t="shared" si="7"/>
        <v>okt.01</v>
      </c>
      <c r="D491" s="4">
        <v>9.5</v>
      </c>
      <c r="E491" s="4">
        <f>Månad[[#This Row],[Medeltemperatur]]-$J$11</f>
        <v>2.0999999999999996</v>
      </c>
      <c r="F491" s="4">
        <v>91.9</v>
      </c>
      <c r="G491" s="4">
        <f>Månad[[#This Row],[Nederbörd för perioden]]/$K$11*100</f>
        <v>129.43661971830986</v>
      </c>
    </row>
    <row r="492" spans="1:7" x14ac:dyDescent="0.3">
      <c r="A492">
        <v>2001</v>
      </c>
      <c r="B492" t="s">
        <v>13</v>
      </c>
      <c r="C492" t="str">
        <f t="shared" si="7"/>
        <v>nov.01</v>
      </c>
      <c r="D492" s="4">
        <v>3.3</v>
      </c>
      <c r="E492" s="4">
        <f>Månad[[#This Row],[Medeltemperatur]]-$J$12</f>
        <v>-0.40000000000000036</v>
      </c>
      <c r="F492" s="4">
        <v>40.6</v>
      </c>
      <c r="G492" s="4">
        <f>Månad[[#This Row],[Nederbörd för perioden]]/$K$12*100</f>
        <v>63.4375</v>
      </c>
    </row>
    <row r="493" spans="1:7" x14ac:dyDescent="0.3">
      <c r="A493">
        <v>2001</v>
      </c>
      <c r="B493" t="s">
        <v>14</v>
      </c>
      <c r="C493" t="str">
        <f t="shared" si="7"/>
        <v>dec.01</v>
      </c>
      <c r="D493" s="4">
        <v>-1</v>
      </c>
      <c r="E493" s="4">
        <f>Månad[[#This Row],[Medeltemperatur]]-$J$13</f>
        <v>-2</v>
      </c>
      <c r="F493" s="4">
        <v>62.3</v>
      </c>
      <c r="G493" s="4">
        <f>Månad[[#This Row],[Nederbörd för perioden]]/$K$13*100</f>
        <v>107.41379310344827</v>
      </c>
    </row>
    <row r="494" spans="1:7" x14ac:dyDescent="0.3">
      <c r="A494" s="12">
        <v>2002</v>
      </c>
      <c r="B494" s="12" t="s">
        <v>2</v>
      </c>
      <c r="C494" s="12" t="str">
        <f t="shared" si="7"/>
        <v>jan.02</v>
      </c>
      <c r="D494" s="13">
        <v>-0.9</v>
      </c>
      <c r="E494" s="13">
        <f>Månad[[#This Row],[Medeltemperatur]]-$J$2</f>
        <v>0</v>
      </c>
      <c r="F494" s="13">
        <v>68.5</v>
      </c>
      <c r="G494" s="13">
        <f>Månad[[#This Row],[Nederbörd för perioden]]/$K$2*100</f>
        <v>142.70833333333331</v>
      </c>
    </row>
    <row r="495" spans="1:7" x14ac:dyDescent="0.3">
      <c r="A495">
        <v>2002</v>
      </c>
      <c r="B495" t="s">
        <v>4</v>
      </c>
      <c r="C495" t="str">
        <f t="shared" si="7"/>
        <v>feb.02</v>
      </c>
      <c r="D495" s="4">
        <v>0.8</v>
      </c>
      <c r="E495" s="4">
        <f>Månad[[#This Row],[Medeltemperatur]]-$J$3</f>
        <v>2.7</v>
      </c>
      <c r="F495" s="4">
        <v>45.6</v>
      </c>
      <c r="G495" s="4">
        <f>Månad[[#This Row],[Nederbörd för perioden]]/$K$3*100</f>
        <v>138.18181818181819</v>
      </c>
    </row>
    <row r="496" spans="1:7" x14ac:dyDescent="0.3">
      <c r="A496">
        <v>2002</v>
      </c>
      <c r="B496" t="s">
        <v>5</v>
      </c>
      <c r="C496" t="str">
        <f t="shared" si="7"/>
        <v>mar.02</v>
      </c>
      <c r="D496" s="4">
        <v>1.4</v>
      </c>
      <c r="E496" s="4">
        <f>Månad[[#This Row],[Medeltemperatur]]-$J$4</f>
        <v>1.4</v>
      </c>
      <c r="F496" s="4">
        <v>27.5</v>
      </c>
      <c r="G496" s="4">
        <f>Månad[[#This Row],[Nederbörd för perioden]]/$K$4*100</f>
        <v>91.666666666666657</v>
      </c>
    </row>
    <row r="497" spans="1:7" x14ac:dyDescent="0.3">
      <c r="A497">
        <v>2002</v>
      </c>
      <c r="B497" t="s">
        <v>6</v>
      </c>
      <c r="C497" t="str">
        <f t="shared" si="7"/>
        <v>apr.02</v>
      </c>
      <c r="D497" s="4">
        <v>4.3</v>
      </c>
      <c r="E497" s="4">
        <f>Månad[[#This Row],[Medeltemperatur]]-$J$5</f>
        <v>0.5</v>
      </c>
      <c r="F497" s="4">
        <v>6.3</v>
      </c>
      <c r="G497" s="4">
        <f>Månad[[#This Row],[Nederbörd för perioden]]/$K$5*100</f>
        <v>22.5</v>
      </c>
    </row>
    <row r="498" spans="1:7" x14ac:dyDescent="0.3">
      <c r="A498">
        <v>2002</v>
      </c>
      <c r="B498" t="s">
        <v>7</v>
      </c>
      <c r="C498" t="str">
        <f t="shared" si="7"/>
        <v>maj.02</v>
      </c>
      <c r="D498" s="4">
        <v>9.9</v>
      </c>
      <c r="E498" s="4">
        <f>Månad[[#This Row],[Medeltemperatur]]-$J$6</f>
        <v>1.3000000000000007</v>
      </c>
      <c r="F498" s="4">
        <v>31.4</v>
      </c>
      <c r="G498" s="4">
        <f>Månad[[#This Row],[Nederbörd för perioden]]/$K$6*100</f>
        <v>92.35294117647058</v>
      </c>
    </row>
    <row r="499" spans="1:7" x14ac:dyDescent="0.3">
      <c r="A499">
        <v>2002</v>
      </c>
      <c r="B499" t="s">
        <v>8</v>
      </c>
      <c r="C499" t="str">
        <f t="shared" si="7"/>
        <v>jun.02</v>
      </c>
      <c r="D499" s="4">
        <v>15.5</v>
      </c>
      <c r="E499" s="4">
        <f>Månad[[#This Row],[Medeltemperatur]]-$J$7</f>
        <v>2.3000000000000007</v>
      </c>
      <c r="F499" s="4">
        <v>63.6</v>
      </c>
      <c r="G499" s="4">
        <f>Månad[[#This Row],[Nederbörd för perioden]]/$K$7*100</f>
        <v>122.30769230769232</v>
      </c>
    </row>
    <row r="500" spans="1:7" x14ac:dyDescent="0.3">
      <c r="A500">
        <v>2002</v>
      </c>
      <c r="B500" t="s">
        <v>9</v>
      </c>
      <c r="C500" t="str">
        <f t="shared" si="7"/>
        <v>jul.02</v>
      </c>
      <c r="D500" s="4">
        <v>17.899999999999999</v>
      </c>
      <c r="E500" s="4">
        <f>Månad[[#This Row],[Medeltemperatur]]-$J$8</f>
        <v>0.89999999999999858</v>
      </c>
      <c r="F500" s="4">
        <v>83.5</v>
      </c>
      <c r="G500" s="4">
        <f>Månad[[#This Row],[Nederbörd för perioden]]/$K$8*100</f>
        <v>177.65957446808511</v>
      </c>
    </row>
    <row r="501" spans="1:7" x14ac:dyDescent="0.3">
      <c r="A501">
        <v>2002</v>
      </c>
      <c r="B501" t="s">
        <v>10</v>
      </c>
      <c r="C501" t="str">
        <f t="shared" si="7"/>
        <v>aug.02</v>
      </c>
      <c r="D501" s="4">
        <v>19.600000000000001</v>
      </c>
      <c r="E501" s="4">
        <f>Månad[[#This Row],[Medeltemperatur]]-$J$9</f>
        <v>3.1000000000000014</v>
      </c>
      <c r="F501" s="4">
        <v>1.7</v>
      </c>
      <c r="G501" s="4">
        <f>Månad[[#This Row],[Nederbörd för perioden]]/$K$9*100</f>
        <v>2.741935483870968</v>
      </c>
    </row>
    <row r="502" spans="1:7" x14ac:dyDescent="0.3">
      <c r="A502">
        <v>2002</v>
      </c>
      <c r="B502" t="s">
        <v>11</v>
      </c>
      <c r="C502" t="str">
        <f t="shared" si="7"/>
        <v>sep.02</v>
      </c>
      <c r="D502" s="4">
        <v>12.1</v>
      </c>
      <c r="E502" s="4">
        <f>Månad[[#This Row],[Medeltemperatur]]-$J$10</f>
        <v>-0.30000000000000071</v>
      </c>
      <c r="F502" s="4">
        <v>31.6</v>
      </c>
      <c r="G502" s="4">
        <f>Månad[[#This Row],[Nederbörd för perioden]]/$K$10*100</f>
        <v>53.559322033898304</v>
      </c>
    </row>
    <row r="503" spans="1:7" x14ac:dyDescent="0.3">
      <c r="A503">
        <v>2002</v>
      </c>
      <c r="B503" t="s">
        <v>12</v>
      </c>
      <c r="C503" t="str">
        <f t="shared" si="7"/>
        <v>okt.02</v>
      </c>
      <c r="D503" s="4">
        <v>3.4</v>
      </c>
      <c r="E503" s="4">
        <f>Månad[[#This Row],[Medeltemperatur]]-$J$11</f>
        <v>-4</v>
      </c>
      <c r="F503" s="4">
        <v>46.7</v>
      </c>
      <c r="G503" s="4">
        <f>Månad[[#This Row],[Nederbörd för perioden]]/$K$11*100</f>
        <v>65.774647887323951</v>
      </c>
    </row>
    <row r="504" spans="1:7" x14ac:dyDescent="0.3">
      <c r="A504">
        <v>2002</v>
      </c>
      <c r="B504" t="s">
        <v>13</v>
      </c>
      <c r="C504" t="str">
        <f t="shared" si="7"/>
        <v>nov.02</v>
      </c>
      <c r="D504" s="4">
        <v>0.5</v>
      </c>
      <c r="E504" s="4">
        <f>Månad[[#This Row],[Medeltemperatur]]-$J$12</f>
        <v>-3.2</v>
      </c>
      <c r="F504" s="4">
        <v>49.2</v>
      </c>
      <c r="G504" s="4">
        <f>Månad[[#This Row],[Nederbörd för perioden]]/$K$12*100</f>
        <v>76.875</v>
      </c>
    </row>
    <row r="505" spans="1:7" x14ac:dyDescent="0.3">
      <c r="A505">
        <v>2002</v>
      </c>
      <c r="B505" t="s">
        <v>14</v>
      </c>
      <c r="C505" t="str">
        <f t="shared" si="7"/>
        <v>dec.02</v>
      </c>
      <c r="D505" s="4">
        <v>-2.9</v>
      </c>
      <c r="E505" s="4">
        <f>Månad[[#This Row],[Medeltemperatur]]-$J$13</f>
        <v>-3.9</v>
      </c>
      <c r="F505" s="4">
        <v>12.2</v>
      </c>
      <c r="G505" s="4">
        <f>Månad[[#This Row],[Nederbörd för perioden]]/$K$13*100</f>
        <v>21.034482758620687</v>
      </c>
    </row>
    <row r="506" spans="1:7" x14ac:dyDescent="0.3">
      <c r="A506" s="12">
        <v>2003</v>
      </c>
      <c r="B506" s="12" t="s">
        <v>2</v>
      </c>
      <c r="C506" s="12" t="str">
        <f t="shared" si="7"/>
        <v>jan.03</v>
      </c>
      <c r="D506" s="13">
        <v>-5.0999999999999996</v>
      </c>
      <c r="E506" s="13">
        <f>Månad[[#This Row],[Medeltemperatur]]-$J$2</f>
        <v>-4.1999999999999993</v>
      </c>
      <c r="F506" s="13">
        <v>30.7</v>
      </c>
      <c r="G506" s="13">
        <f>Månad[[#This Row],[Nederbörd för perioden]]/$K$2*100</f>
        <v>63.958333333333329</v>
      </c>
    </row>
    <row r="507" spans="1:7" x14ac:dyDescent="0.3">
      <c r="A507">
        <v>2003</v>
      </c>
      <c r="B507" t="s">
        <v>4</v>
      </c>
      <c r="C507" t="str">
        <f t="shared" si="7"/>
        <v>feb.03</v>
      </c>
      <c r="D507" s="4">
        <v>-4.2</v>
      </c>
      <c r="E507" s="4">
        <f>Månad[[#This Row],[Medeltemperatur]]-$J$3</f>
        <v>-2.3000000000000003</v>
      </c>
      <c r="F507" s="4">
        <v>20.9</v>
      </c>
      <c r="G507" s="4">
        <f>Månad[[#This Row],[Nederbörd för perioden]]/$K$3*100</f>
        <v>63.333333333333329</v>
      </c>
    </row>
    <row r="508" spans="1:7" x14ac:dyDescent="0.3">
      <c r="A508">
        <v>2003</v>
      </c>
      <c r="B508" t="s">
        <v>5</v>
      </c>
      <c r="C508" t="str">
        <f t="shared" si="7"/>
        <v>mar.03</v>
      </c>
      <c r="D508" s="4">
        <v>0.6</v>
      </c>
      <c r="E508" s="4">
        <f>Månad[[#This Row],[Medeltemperatur]]-$J$4</f>
        <v>0.6</v>
      </c>
      <c r="F508" s="4">
        <v>2.2000000000000002</v>
      </c>
      <c r="G508" s="4">
        <f>Månad[[#This Row],[Nederbörd för perioden]]/$K$4*100</f>
        <v>7.333333333333333</v>
      </c>
    </row>
    <row r="509" spans="1:7" x14ac:dyDescent="0.3">
      <c r="A509">
        <v>2003</v>
      </c>
      <c r="B509" t="s">
        <v>6</v>
      </c>
      <c r="C509" t="str">
        <f t="shared" si="7"/>
        <v>apr.03</v>
      </c>
      <c r="D509" s="4">
        <v>2.5</v>
      </c>
      <c r="E509" s="4">
        <f>Månad[[#This Row],[Medeltemperatur]]-$J$5</f>
        <v>-1.2999999999999998</v>
      </c>
      <c r="F509" s="4">
        <v>41.1</v>
      </c>
      <c r="G509" s="4">
        <f>Månad[[#This Row],[Nederbörd för perioden]]/$K$5*100</f>
        <v>146.78571428571431</v>
      </c>
    </row>
    <row r="510" spans="1:7" x14ac:dyDescent="0.3">
      <c r="A510">
        <v>2003</v>
      </c>
      <c r="B510" t="s">
        <v>7</v>
      </c>
      <c r="C510" t="str">
        <f t="shared" si="7"/>
        <v>maj.03</v>
      </c>
      <c r="D510" s="4">
        <v>8.1</v>
      </c>
      <c r="E510" s="4">
        <f>Månad[[#This Row],[Medeltemperatur]]-$J$6</f>
        <v>-0.5</v>
      </c>
      <c r="F510" s="4">
        <v>58</v>
      </c>
      <c r="G510" s="4">
        <f>Månad[[#This Row],[Nederbörd för perioden]]/$K$6*100</f>
        <v>170.58823529411765</v>
      </c>
    </row>
    <row r="511" spans="1:7" x14ac:dyDescent="0.3">
      <c r="A511">
        <v>2003</v>
      </c>
      <c r="B511" t="s">
        <v>8</v>
      </c>
      <c r="C511" t="str">
        <f t="shared" si="7"/>
        <v>jun.03</v>
      </c>
      <c r="D511" s="4">
        <v>12.8</v>
      </c>
      <c r="E511" s="4">
        <f>Månad[[#This Row],[Medeltemperatur]]-$J$7</f>
        <v>-0.39999999999999858</v>
      </c>
      <c r="F511" s="4">
        <v>42.4</v>
      </c>
      <c r="G511" s="4">
        <f>Månad[[#This Row],[Nederbörd för perioden]]/$K$7*100</f>
        <v>81.538461538461533</v>
      </c>
    </row>
    <row r="512" spans="1:7" x14ac:dyDescent="0.3">
      <c r="A512">
        <v>2003</v>
      </c>
      <c r="B512" t="s">
        <v>9</v>
      </c>
      <c r="C512" t="str">
        <f t="shared" si="7"/>
        <v>jul.03</v>
      </c>
      <c r="D512" s="4">
        <v>19.100000000000001</v>
      </c>
      <c r="E512" s="4">
        <f>Månad[[#This Row],[Medeltemperatur]]-$J$8</f>
        <v>2.1000000000000014</v>
      </c>
      <c r="F512" s="4">
        <v>10.7</v>
      </c>
      <c r="G512" s="4">
        <f>Månad[[#This Row],[Nederbörd för perioden]]/$K$8*100</f>
        <v>22.76595744680851</v>
      </c>
    </row>
    <row r="513" spans="1:7" x14ac:dyDescent="0.3">
      <c r="A513">
        <v>2003</v>
      </c>
      <c r="B513" t="s">
        <v>10</v>
      </c>
      <c r="C513" t="str">
        <f t="shared" si="7"/>
        <v>aug.03</v>
      </c>
      <c r="D513" s="4">
        <v>16.399999999999999</v>
      </c>
      <c r="E513" s="4">
        <f>Månad[[#This Row],[Medeltemperatur]]-$J$9</f>
        <v>-0.10000000000000142</v>
      </c>
      <c r="F513" s="4">
        <v>49.6</v>
      </c>
      <c r="G513" s="4">
        <f>Månad[[#This Row],[Nederbörd för perioden]]/$K$9*100</f>
        <v>80</v>
      </c>
    </row>
    <row r="514" spans="1:7" x14ac:dyDescent="0.3">
      <c r="A514">
        <v>2003</v>
      </c>
      <c r="B514" t="s">
        <v>11</v>
      </c>
      <c r="C514" t="str">
        <f t="shared" ref="C514:C577" si="8">LEFT(B514,3)&amp;"."&amp;RIGHT(A514,2)</f>
        <v>sep.03</v>
      </c>
      <c r="D514" s="4">
        <v>12.7</v>
      </c>
      <c r="E514" s="4">
        <f>Månad[[#This Row],[Medeltemperatur]]-$J$10</f>
        <v>0.29999999999999893</v>
      </c>
      <c r="F514" s="4">
        <v>37.200000000000003</v>
      </c>
      <c r="G514" s="4">
        <f>Månad[[#This Row],[Nederbörd för perioden]]/$K$10*100</f>
        <v>63.050847457627121</v>
      </c>
    </row>
    <row r="515" spans="1:7" x14ac:dyDescent="0.3">
      <c r="A515">
        <v>2003</v>
      </c>
      <c r="B515" t="s">
        <v>12</v>
      </c>
      <c r="C515" t="str">
        <f t="shared" si="8"/>
        <v>okt.03</v>
      </c>
      <c r="D515" s="4">
        <v>5.0999999999999996</v>
      </c>
      <c r="E515" s="4">
        <f>Månad[[#This Row],[Medeltemperatur]]-$J$11</f>
        <v>-2.3000000000000007</v>
      </c>
      <c r="F515" s="4">
        <v>44.9</v>
      </c>
      <c r="G515" s="4">
        <f>Månad[[#This Row],[Nederbörd för perioden]]/$K$11*100</f>
        <v>63.239436619718305</v>
      </c>
    </row>
    <row r="516" spans="1:7" x14ac:dyDescent="0.3">
      <c r="A516">
        <v>2003</v>
      </c>
      <c r="B516" t="s">
        <v>13</v>
      </c>
      <c r="C516" t="str">
        <f t="shared" si="8"/>
        <v>nov.03</v>
      </c>
      <c r="D516" s="4">
        <v>4.0999999999999996</v>
      </c>
      <c r="E516" s="4">
        <f>Månad[[#This Row],[Medeltemperatur]]-$J$12</f>
        <v>0.39999999999999947</v>
      </c>
      <c r="F516" s="4">
        <v>76.2</v>
      </c>
      <c r="G516" s="4">
        <f>Månad[[#This Row],[Nederbörd för perioden]]/$K$12*100</f>
        <v>119.0625</v>
      </c>
    </row>
    <row r="517" spans="1:7" x14ac:dyDescent="0.3">
      <c r="A517">
        <v>2003</v>
      </c>
      <c r="B517" t="s">
        <v>14</v>
      </c>
      <c r="C517" t="str">
        <f t="shared" si="8"/>
        <v>dec.03</v>
      </c>
      <c r="D517" s="4">
        <v>1.8</v>
      </c>
      <c r="E517" s="4">
        <f>Månad[[#This Row],[Medeltemperatur]]-$J$13</f>
        <v>0.8</v>
      </c>
      <c r="F517" s="4">
        <v>84.1</v>
      </c>
      <c r="G517" s="4">
        <f>Månad[[#This Row],[Nederbörd för perioden]]/$K$13*100</f>
        <v>145</v>
      </c>
    </row>
    <row r="518" spans="1:7" x14ac:dyDescent="0.3">
      <c r="A518" s="12">
        <v>2004</v>
      </c>
      <c r="B518" s="12" t="s">
        <v>2</v>
      </c>
      <c r="C518" s="12" t="str">
        <f t="shared" si="8"/>
        <v>jan.04</v>
      </c>
      <c r="D518" s="13">
        <v>-2.2999999999999998</v>
      </c>
      <c r="E518" s="13">
        <f>Månad[[#This Row],[Medeltemperatur]]-$J$2</f>
        <v>-1.4</v>
      </c>
      <c r="F518" s="13">
        <v>46.3</v>
      </c>
      <c r="G518" s="13">
        <f>Månad[[#This Row],[Nederbörd för perioden]]/$K$2*100</f>
        <v>96.458333333333329</v>
      </c>
    </row>
    <row r="519" spans="1:7" x14ac:dyDescent="0.3">
      <c r="A519">
        <v>2004</v>
      </c>
      <c r="B519" t="s">
        <v>4</v>
      </c>
      <c r="C519" t="str">
        <f t="shared" si="8"/>
        <v>feb.04</v>
      </c>
      <c r="D519" s="4">
        <v>-1.5</v>
      </c>
      <c r="E519" s="4">
        <f>Månad[[#This Row],[Medeltemperatur]]-$J$3</f>
        <v>0.39999999999999991</v>
      </c>
      <c r="F519" s="4">
        <v>22.5</v>
      </c>
      <c r="G519" s="4">
        <f>Månad[[#This Row],[Nederbörd för perioden]]/$K$3*100</f>
        <v>68.181818181818173</v>
      </c>
    </row>
    <row r="520" spans="1:7" x14ac:dyDescent="0.3">
      <c r="A520">
        <v>2004</v>
      </c>
      <c r="B520" t="s">
        <v>5</v>
      </c>
      <c r="C520" t="str">
        <f t="shared" si="8"/>
        <v>mar.04</v>
      </c>
      <c r="D520" s="4">
        <v>-0.1</v>
      </c>
      <c r="E520" s="4">
        <f>Månad[[#This Row],[Medeltemperatur]]-$J$4</f>
        <v>-0.1</v>
      </c>
      <c r="F520" s="4">
        <v>21.5</v>
      </c>
      <c r="G520" s="4">
        <f>Månad[[#This Row],[Nederbörd för perioden]]/$K$4*100</f>
        <v>71.666666666666671</v>
      </c>
    </row>
    <row r="521" spans="1:7" x14ac:dyDescent="0.3">
      <c r="A521">
        <v>2004</v>
      </c>
      <c r="B521" t="s">
        <v>6</v>
      </c>
      <c r="C521" t="str">
        <f t="shared" si="8"/>
        <v>apr.04</v>
      </c>
      <c r="D521" s="4">
        <v>4.3</v>
      </c>
      <c r="E521" s="4">
        <f>Månad[[#This Row],[Medeltemperatur]]-$J$5</f>
        <v>0.5</v>
      </c>
      <c r="F521" s="4">
        <v>21.9</v>
      </c>
      <c r="G521" s="4">
        <f>Månad[[#This Row],[Nederbörd för perioden]]/$K$5*100</f>
        <v>78.214285714285708</v>
      </c>
    </row>
    <row r="522" spans="1:7" x14ac:dyDescent="0.3">
      <c r="A522">
        <v>2004</v>
      </c>
      <c r="B522" t="s">
        <v>7</v>
      </c>
      <c r="C522" t="str">
        <f t="shared" si="8"/>
        <v>maj.04</v>
      </c>
      <c r="D522" s="4">
        <v>8.6</v>
      </c>
      <c r="E522" s="4">
        <f>Månad[[#This Row],[Medeltemperatur]]-$J$6</f>
        <v>0</v>
      </c>
      <c r="F522" s="4">
        <v>52.7</v>
      </c>
      <c r="G522" s="4">
        <f>Månad[[#This Row],[Nederbörd för perioden]]/$K$6*100</f>
        <v>155</v>
      </c>
    </row>
    <row r="523" spans="1:7" x14ac:dyDescent="0.3">
      <c r="A523">
        <v>2004</v>
      </c>
      <c r="B523" t="s">
        <v>8</v>
      </c>
      <c r="C523" t="str">
        <f t="shared" si="8"/>
        <v>jun.04</v>
      </c>
      <c r="D523" s="4">
        <v>12</v>
      </c>
      <c r="E523" s="4">
        <f>Månad[[#This Row],[Medeltemperatur]]-$J$7</f>
        <v>-1.1999999999999993</v>
      </c>
      <c r="F523" s="4">
        <v>39</v>
      </c>
      <c r="G523" s="4">
        <f>Månad[[#This Row],[Nederbörd för perioden]]/$K$7*100</f>
        <v>75</v>
      </c>
    </row>
    <row r="524" spans="1:7" x14ac:dyDescent="0.3">
      <c r="A524">
        <v>2004</v>
      </c>
      <c r="B524" t="s">
        <v>9</v>
      </c>
      <c r="C524" t="str">
        <f t="shared" si="8"/>
        <v>jul.04</v>
      </c>
      <c r="D524" s="4">
        <v>15.9</v>
      </c>
      <c r="E524" s="4">
        <f>Månad[[#This Row],[Medeltemperatur]]-$J$8</f>
        <v>-1.0999999999999996</v>
      </c>
      <c r="F524" s="4">
        <v>67.099999999999994</v>
      </c>
      <c r="G524" s="4">
        <f>Månad[[#This Row],[Nederbörd för perioden]]/$K$8*100</f>
        <v>142.7659574468085</v>
      </c>
    </row>
    <row r="525" spans="1:7" x14ac:dyDescent="0.3">
      <c r="A525">
        <v>2004</v>
      </c>
      <c r="B525" t="s">
        <v>10</v>
      </c>
      <c r="C525" t="str">
        <f t="shared" si="8"/>
        <v>aug.04</v>
      </c>
      <c r="D525" s="4">
        <v>17.100000000000001</v>
      </c>
      <c r="E525" s="4">
        <f>Månad[[#This Row],[Medeltemperatur]]-$J$9</f>
        <v>0.60000000000000142</v>
      </c>
      <c r="F525" s="4">
        <v>49.1</v>
      </c>
      <c r="G525" s="4">
        <f>Månad[[#This Row],[Nederbörd för perioden]]/$K$9*100</f>
        <v>79.193548387096783</v>
      </c>
    </row>
    <row r="526" spans="1:7" x14ac:dyDescent="0.3">
      <c r="A526">
        <v>2004</v>
      </c>
      <c r="B526" t="s">
        <v>11</v>
      </c>
      <c r="C526" t="str">
        <f t="shared" si="8"/>
        <v>sep.04</v>
      </c>
      <c r="D526" s="4">
        <v>12.6</v>
      </c>
      <c r="E526" s="4">
        <f>Månad[[#This Row],[Medeltemperatur]]-$J$10</f>
        <v>0.19999999999999929</v>
      </c>
      <c r="F526" s="4">
        <v>59.2</v>
      </c>
      <c r="G526" s="4">
        <f>Månad[[#This Row],[Nederbörd för perioden]]/$K$10*100</f>
        <v>100.33898305084745</v>
      </c>
    </row>
    <row r="527" spans="1:7" x14ac:dyDescent="0.3">
      <c r="A527">
        <v>2004</v>
      </c>
      <c r="B527" t="s">
        <v>12</v>
      </c>
      <c r="C527" t="str">
        <f t="shared" si="8"/>
        <v>okt.04</v>
      </c>
      <c r="D527" s="4">
        <v>7.5</v>
      </c>
      <c r="E527" s="4">
        <f>Månad[[#This Row],[Medeltemperatur]]-$J$11</f>
        <v>9.9999999999999645E-2</v>
      </c>
      <c r="F527" s="4">
        <v>33.4</v>
      </c>
      <c r="G527" s="4">
        <f>Månad[[#This Row],[Nederbörd för perioden]]/$K$11*100</f>
        <v>47.04225352112676</v>
      </c>
    </row>
    <row r="528" spans="1:7" x14ac:dyDescent="0.3">
      <c r="A528">
        <v>2004</v>
      </c>
      <c r="B528" t="s">
        <v>13</v>
      </c>
      <c r="C528" t="str">
        <f t="shared" si="8"/>
        <v>nov.04</v>
      </c>
      <c r="D528" s="4">
        <v>2.6</v>
      </c>
      <c r="E528" s="4">
        <f>Månad[[#This Row],[Medeltemperatur]]-$J$12</f>
        <v>-1.1000000000000001</v>
      </c>
      <c r="F528" s="4">
        <v>40.1</v>
      </c>
      <c r="G528" s="4">
        <f>Månad[[#This Row],[Nederbörd för perioden]]/$K$12*100</f>
        <v>62.65625</v>
      </c>
    </row>
    <row r="529" spans="1:7" x14ac:dyDescent="0.3">
      <c r="A529">
        <v>2004</v>
      </c>
      <c r="B529" t="s">
        <v>14</v>
      </c>
      <c r="C529" t="str">
        <f t="shared" si="8"/>
        <v>dec.04</v>
      </c>
      <c r="D529" s="4">
        <v>1.8</v>
      </c>
      <c r="E529" s="4">
        <f>Månad[[#This Row],[Medeltemperatur]]-$J$13</f>
        <v>0.8</v>
      </c>
      <c r="F529" s="4">
        <v>53.2</v>
      </c>
      <c r="G529" s="4">
        <f>Månad[[#This Row],[Nederbörd för perioden]]/$K$13*100</f>
        <v>91.724137931034491</v>
      </c>
    </row>
    <row r="530" spans="1:7" x14ac:dyDescent="0.3">
      <c r="A530" s="12">
        <v>2005</v>
      </c>
      <c r="B530" s="12" t="s">
        <v>2</v>
      </c>
      <c r="C530" s="12" t="str">
        <f t="shared" si="8"/>
        <v>jan.05</v>
      </c>
      <c r="D530" s="13">
        <v>1</v>
      </c>
      <c r="E530" s="13">
        <f>Månad[[#This Row],[Medeltemperatur]]-$J$2</f>
        <v>1.9</v>
      </c>
      <c r="F530" s="13">
        <v>59.1</v>
      </c>
      <c r="G530" s="13">
        <f>Månad[[#This Row],[Nederbörd för perioden]]/$K$2*100</f>
        <v>123.125</v>
      </c>
    </row>
    <row r="531" spans="1:7" x14ac:dyDescent="0.3">
      <c r="A531">
        <v>2005</v>
      </c>
      <c r="B531" t="s">
        <v>4</v>
      </c>
      <c r="C531" t="str">
        <f t="shared" si="8"/>
        <v>feb.05</v>
      </c>
      <c r="D531" s="4">
        <v>-2.1</v>
      </c>
      <c r="E531" s="4">
        <f>Månad[[#This Row],[Medeltemperatur]]-$J$3</f>
        <v>-0.20000000000000018</v>
      </c>
      <c r="F531" s="4">
        <v>30.1</v>
      </c>
      <c r="G531" s="4">
        <f>Månad[[#This Row],[Nederbörd för perioden]]/$K$3*100</f>
        <v>91.212121212121218</v>
      </c>
    </row>
    <row r="532" spans="1:7" x14ac:dyDescent="0.3">
      <c r="A532">
        <v>2005</v>
      </c>
      <c r="B532" t="s">
        <v>5</v>
      </c>
      <c r="C532" t="str">
        <f t="shared" si="8"/>
        <v>mar.05</v>
      </c>
      <c r="D532" s="4">
        <v>-3.4</v>
      </c>
      <c r="E532" s="4">
        <f>Månad[[#This Row],[Medeltemperatur]]-$J$4</f>
        <v>-3.4</v>
      </c>
      <c r="F532" s="4">
        <v>10</v>
      </c>
      <c r="G532" s="4">
        <f>Månad[[#This Row],[Nederbörd för perioden]]/$K$4*100</f>
        <v>33.333333333333329</v>
      </c>
    </row>
    <row r="533" spans="1:7" x14ac:dyDescent="0.3">
      <c r="A533">
        <v>2005</v>
      </c>
      <c r="B533" t="s">
        <v>6</v>
      </c>
      <c r="C533" t="str">
        <f t="shared" si="8"/>
        <v>apr.05</v>
      </c>
      <c r="D533" s="4">
        <v>3.9</v>
      </c>
      <c r="E533" s="4">
        <f>Månad[[#This Row],[Medeltemperatur]]-$J$5</f>
        <v>0.10000000000000009</v>
      </c>
      <c r="F533" s="4">
        <v>12</v>
      </c>
      <c r="G533" s="4">
        <f>Månad[[#This Row],[Nederbörd för perioden]]/$K$5*100</f>
        <v>42.857142857142854</v>
      </c>
    </row>
    <row r="534" spans="1:7" x14ac:dyDescent="0.3">
      <c r="A534">
        <v>2005</v>
      </c>
      <c r="B534" t="s">
        <v>7</v>
      </c>
      <c r="C534" t="str">
        <f t="shared" si="8"/>
        <v>maj.05</v>
      </c>
      <c r="D534" s="4">
        <v>8</v>
      </c>
      <c r="E534" s="4">
        <f>Månad[[#This Row],[Medeltemperatur]]-$J$6</f>
        <v>-0.59999999999999964</v>
      </c>
      <c r="F534" s="4">
        <v>33.1</v>
      </c>
      <c r="G534" s="4">
        <f>Månad[[#This Row],[Nederbörd för perioden]]/$K$6*100</f>
        <v>97.352941176470594</v>
      </c>
    </row>
    <row r="535" spans="1:7" x14ac:dyDescent="0.3">
      <c r="A535">
        <v>2005</v>
      </c>
      <c r="B535" t="s">
        <v>8</v>
      </c>
      <c r="C535" t="str">
        <f t="shared" si="8"/>
        <v>jun.05</v>
      </c>
      <c r="D535" s="4">
        <v>12.3</v>
      </c>
      <c r="E535" s="4">
        <f>Månad[[#This Row],[Medeltemperatur]]-$J$7</f>
        <v>-0.89999999999999858</v>
      </c>
      <c r="F535" s="4">
        <v>78.099999999999994</v>
      </c>
      <c r="G535" s="4">
        <f>Månad[[#This Row],[Nederbörd för perioden]]/$K$7*100</f>
        <v>150.19230769230768</v>
      </c>
    </row>
    <row r="536" spans="1:7" x14ac:dyDescent="0.3">
      <c r="A536">
        <v>2005</v>
      </c>
      <c r="B536" t="s">
        <v>9</v>
      </c>
      <c r="C536" t="str">
        <f t="shared" si="8"/>
        <v>jul.05</v>
      </c>
      <c r="D536" s="4">
        <v>18.2</v>
      </c>
      <c r="E536" s="4">
        <f>Månad[[#This Row],[Medeltemperatur]]-$J$8</f>
        <v>1.1999999999999993</v>
      </c>
      <c r="F536" s="4">
        <v>41.2</v>
      </c>
      <c r="G536" s="4">
        <f>Månad[[#This Row],[Nederbörd för perioden]]/$K$8*100</f>
        <v>87.659574468085111</v>
      </c>
    </row>
    <row r="537" spans="1:7" x14ac:dyDescent="0.3">
      <c r="A537">
        <v>2005</v>
      </c>
      <c r="B537" t="s">
        <v>10</v>
      </c>
      <c r="C537" t="str">
        <f t="shared" si="8"/>
        <v>aug.05</v>
      </c>
      <c r="D537" s="4">
        <v>16.100000000000001</v>
      </c>
      <c r="E537" s="4">
        <f>Månad[[#This Row],[Medeltemperatur]]-$J$9</f>
        <v>-0.39999999999999858</v>
      </c>
      <c r="F537" s="4">
        <v>80.5</v>
      </c>
      <c r="G537" s="4">
        <f>Månad[[#This Row],[Nederbörd för perioden]]/$K$9*100</f>
        <v>129.83870967741936</v>
      </c>
    </row>
    <row r="538" spans="1:7" x14ac:dyDescent="0.3">
      <c r="A538">
        <v>2005</v>
      </c>
      <c r="B538" t="s">
        <v>11</v>
      </c>
      <c r="C538" t="str">
        <f t="shared" si="8"/>
        <v>sep.05</v>
      </c>
      <c r="D538" s="4">
        <v>12.6</v>
      </c>
      <c r="E538" s="4">
        <f>Månad[[#This Row],[Medeltemperatur]]-$J$10</f>
        <v>0.19999999999999929</v>
      </c>
      <c r="F538" s="4">
        <v>24.6</v>
      </c>
      <c r="G538" s="4">
        <f>Månad[[#This Row],[Nederbörd för perioden]]/$K$10*100</f>
        <v>41.694915254237294</v>
      </c>
    </row>
    <row r="539" spans="1:7" x14ac:dyDescent="0.3">
      <c r="A539">
        <v>2005</v>
      </c>
      <c r="B539" t="s">
        <v>12</v>
      </c>
      <c r="C539" t="str">
        <f t="shared" si="8"/>
        <v>okt.05</v>
      </c>
      <c r="D539" s="4">
        <v>8.4</v>
      </c>
      <c r="E539" s="4">
        <f>Månad[[#This Row],[Medeltemperatur]]-$J$11</f>
        <v>1</v>
      </c>
      <c r="F539" s="4">
        <v>39.5</v>
      </c>
      <c r="G539" s="4">
        <f>Månad[[#This Row],[Nederbörd för perioden]]/$K$11*100</f>
        <v>55.633802816901415</v>
      </c>
    </row>
    <row r="540" spans="1:7" x14ac:dyDescent="0.3">
      <c r="A540">
        <v>2005</v>
      </c>
      <c r="B540" t="s">
        <v>13</v>
      </c>
      <c r="C540" t="str">
        <f t="shared" si="8"/>
        <v>nov.05</v>
      </c>
      <c r="D540" s="4">
        <v>4.7</v>
      </c>
      <c r="E540" s="4">
        <f>Månad[[#This Row],[Medeltemperatur]]-$J$12</f>
        <v>1</v>
      </c>
      <c r="F540" s="4">
        <v>82.7</v>
      </c>
      <c r="G540" s="4">
        <f>Månad[[#This Row],[Nederbörd för perioden]]/$K$12*100</f>
        <v>129.21875</v>
      </c>
    </row>
    <row r="541" spans="1:7" x14ac:dyDescent="0.3">
      <c r="A541">
        <v>2005</v>
      </c>
      <c r="B541" t="s">
        <v>14</v>
      </c>
      <c r="C541" t="str">
        <f t="shared" si="8"/>
        <v>dec.05</v>
      </c>
      <c r="D541" s="4">
        <v>0.5</v>
      </c>
      <c r="E541" s="4">
        <f>Månad[[#This Row],[Medeltemperatur]]-$J$13</f>
        <v>-0.5</v>
      </c>
      <c r="F541" s="4">
        <v>50.1</v>
      </c>
      <c r="G541" s="4">
        <f>Månad[[#This Row],[Nederbörd för perioden]]/$K$13*100</f>
        <v>86.379310344827587</v>
      </c>
    </row>
    <row r="542" spans="1:7" x14ac:dyDescent="0.3">
      <c r="A542" s="12">
        <v>2006</v>
      </c>
      <c r="B542" s="12" t="s">
        <v>2</v>
      </c>
      <c r="C542" s="12" t="str">
        <f t="shared" si="8"/>
        <v>jan.06</v>
      </c>
      <c r="D542" s="13">
        <v>-1.6</v>
      </c>
      <c r="E542" s="13">
        <f>Månad[[#This Row],[Medeltemperatur]]-$J$2</f>
        <v>-0.70000000000000007</v>
      </c>
      <c r="F542" s="13">
        <v>20.7</v>
      </c>
      <c r="G542" s="13">
        <f>Månad[[#This Row],[Nederbörd för perioden]]/$K$2*100</f>
        <v>43.125</v>
      </c>
    </row>
    <row r="543" spans="1:7" x14ac:dyDescent="0.3">
      <c r="A543">
        <v>2006</v>
      </c>
      <c r="B543" t="s">
        <v>4</v>
      </c>
      <c r="C543" t="str">
        <f t="shared" si="8"/>
        <v>feb.06</v>
      </c>
      <c r="D543" s="4">
        <v>-3.5</v>
      </c>
      <c r="E543" s="4">
        <f>Månad[[#This Row],[Medeltemperatur]]-$J$3</f>
        <v>-1.6</v>
      </c>
      <c r="F543" s="4">
        <v>28.5</v>
      </c>
      <c r="G543" s="4">
        <f>Månad[[#This Row],[Nederbörd för perioden]]/$K$3*100</f>
        <v>86.36363636363636</v>
      </c>
    </row>
    <row r="544" spans="1:7" x14ac:dyDescent="0.3">
      <c r="A544">
        <v>2006</v>
      </c>
      <c r="B544" t="s">
        <v>5</v>
      </c>
      <c r="C544" t="str">
        <f t="shared" si="8"/>
        <v>mar.06</v>
      </c>
      <c r="D544" s="4">
        <v>-4.8</v>
      </c>
      <c r="E544" s="4">
        <f>Månad[[#This Row],[Medeltemperatur]]-$J$4</f>
        <v>-4.8</v>
      </c>
      <c r="F544" s="4">
        <v>26.8</v>
      </c>
      <c r="G544" s="4">
        <f>Månad[[#This Row],[Nederbörd för perioden]]/$K$4*100</f>
        <v>89.333333333333329</v>
      </c>
    </row>
    <row r="545" spans="1:7" x14ac:dyDescent="0.3">
      <c r="A545">
        <v>2006</v>
      </c>
      <c r="B545" t="s">
        <v>6</v>
      </c>
      <c r="C545" t="str">
        <f t="shared" si="8"/>
        <v>apr.06</v>
      </c>
      <c r="D545" s="4">
        <v>2.9</v>
      </c>
      <c r="E545" s="4">
        <f>Månad[[#This Row],[Medeltemperatur]]-$J$5</f>
        <v>-0.89999999999999991</v>
      </c>
      <c r="F545" s="4">
        <v>41.5</v>
      </c>
      <c r="G545" s="4">
        <f>Månad[[#This Row],[Nederbörd för perioden]]/$K$5*100</f>
        <v>148.21428571428572</v>
      </c>
    </row>
    <row r="546" spans="1:7" x14ac:dyDescent="0.3">
      <c r="A546">
        <v>2006</v>
      </c>
      <c r="B546" t="s">
        <v>7</v>
      </c>
      <c r="C546" t="str">
        <f t="shared" si="8"/>
        <v>maj.06</v>
      </c>
      <c r="D546" s="4">
        <v>8.4</v>
      </c>
      <c r="E546" s="4">
        <f>Månad[[#This Row],[Medeltemperatur]]-$J$6</f>
        <v>-0.19999999999999929</v>
      </c>
      <c r="F546" s="4">
        <v>25.5</v>
      </c>
      <c r="G546" s="4">
        <f>Månad[[#This Row],[Nederbörd för perioden]]/$K$6*100</f>
        <v>75</v>
      </c>
    </row>
    <row r="547" spans="1:7" x14ac:dyDescent="0.3">
      <c r="A547">
        <v>2006</v>
      </c>
      <c r="B547" t="s">
        <v>8</v>
      </c>
      <c r="C547" t="str">
        <f t="shared" si="8"/>
        <v>jun.06</v>
      </c>
      <c r="D547" s="4">
        <v>13.3</v>
      </c>
      <c r="E547" s="4">
        <f>Månad[[#This Row],[Medeltemperatur]]-$J$7</f>
        <v>0.10000000000000142</v>
      </c>
      <c r="F547" s="4">
        <v>33.799999999999997</v>
      </c>
      <c r="G547" s="4">
        <f>Månad[[#This Row],[Nederbörd för perioden]]/$K$7*100</f>
        <v>64.999999999999986</v>
      </c>
    </row>
    <row r="548" spans="1:7" x14ac:dyDescent="0.3">
      <c r="A548">
        <v>2006</v>
      </c>
      <c r="B548" t="s">
        <v>9</v>
      </c>
      <c r="C548" t="str">
        <f t="shared" si="8"/>
        <v>jul.06</v>
      </c>
      <c r="D548" s="4">
        <v>17.5</v>
      </c>
      <c r="E548" s="4">
        <f>Månad[[#This Row],[Medeltemperatur]]-$J$8</f>
        <v>0.5</v>
      </c>
      <c r="F548" s="4">
        <v>25.3</v>
      </c>
      <c r="G548" s="4">
        <f>Månad[[#This Row],[Nederbörd för perioden]]/$K$8*100</f>
        <v>53.829787234042556</v>
      </c>
    </row>
    <row r="549" spans="1:7" x14ac:dyDescent="0.3">
      <c r="A549">
        <v>2006</v>
      </c>
      <c r="B549" t="s">
        <v>10</v>
      </c>
      <c r="C549" t="str">
        <f t="shared" si="8"/>
        <v>aug.06</v>
      </c>
      <c r="D549" s="4">
        <v>18.399999999999999</v>
      </c>
      <c r="E549" s="4">
        <f>Månad[[#This Row],[Medeltemperatur]]-$J$9</f>
        <v>1.8999999999999986</v>
      </c>
      <c r="F549" s="4">
        <v>57.5</v>
      </c>
      <c r="G549" s="4">
        <f>Månad[[#This Row],[Nederbörd för perioden]]/$K$9*100</f>
        <v>92.741935483870961</v>
      </c>
    </row>
    <row r="550" spans="1:7" x14ac:dyDescent="0.3">
      <c r="A550">
        <v>2006</v>
      </c>
      <c r="B550" t="s">
        <v>11</v>
      </c>
      <c r="C550" t="str">
        <f t="shared" si="8"/>
        <v>sep.06</v>
      </c>
      <c r="D550" s="4">
        <v>14.3</v>
      </c>
      <c r="E550" s="4">
        <f>Månad[[#This Row],[Medeltemperatur]]-$J$10</f>
        <v>1.9000000000000004</v>
      </c>
      <c r="F550" s="4">
        <v>55.7</v>
      </c>
      <c r="G550" s="4">
        <f>Månad[[#This Row],[Nederbörd för perioden]]/$K$10*100</f>
        <v>94.406779661016955</v>
      </c>
    </row>
    <row r="551" spans="1:7" x14ac:dyDescent="0.3">
      <c r="A551">
        <v>2006</v>
      </c>
      <c r="B551" t="s">
        <v>12</v>
      </c>
      <c r="C551" t="str">
        <f t="shared" si="8"/>
        <v>okt.06</v>
      </c>
      <c r="D551" s="4">
        <v>9.4</v>
      </c>
      <c r="E551" s="4">
        <f>Månad[[#This Row],[Medeltemperatur]]-$J$11</f>
        <v>2</v>
      </c>
      <c r="F551" s="4">
        <v>102</v>
      </c>
      <c r="G551" s="4">
        <f>Månad[[#This Row],[Nederbörd för perioden]]/$K$11*100</f>
        <v>143.66197183098592</v>
      </c>
    </row>
    <row r="552" spans="1:7" x14ac:dyDescent="0.3">
      <c r="A552">
        <v>2006</v>
      </c>
      <c r="B552" t="s">
        <v>13</v>
      </c>
      <c r="C552" t="str">
        <f t="shared" si="8"/>
        <v>nov.06</v>
      </c>
      <c r="D552" s="4">
        <v>4.5</v>
      </c>
      <c r="E552" s="4">
        <f>Månad[[#This Row],[Medeltemperatur]]-$J$12</f>
        <v>0.79999999999999982</v>
      </c>
      <c r="F552" s="4">
        <v>76.400000000000006</v>
      </c>
      <c r="G552" s="4">
        <f>Månad[[#This Row],[Nederbörd för perioden]]/$K$12*100</f>
        <v>119.37500000000001</v>
      </c>
    </row>
    <row r="553" spans="1:7" x14ac:dyDescent="0.3">
      <c r="A553">
        <v>2006</v>
      </c>
      <c r="B553" t="s">
        <v>14</v>
      </c>
      <c r="C553" t="str">
        <f t="shared" si="8"/>
        <v>dec.06</v>
      </c>
      <c r="D553" s="4">
        <v>4.5</v>
      </c>
      <c r="E553" s="4">
        <f>Månad[[#This Row],[Medeltemperatur]]-$J$13</f>
        <v>3.5</v>
      </c>
      <c r="F553" s="4">
        <v>26.3</v>
      </c>
      <c r="G553" s="4">
        <f>Månad[[#This Row],[Nederbörd för perioden]]/$K$13*100</f>
        <v>45.344827586206897</v>
      </c>
    </row>
    <row r="554" spans="1:7" x14ac:dyDescent="0.3">
      <c r="A554" s="12">
        <v>2007</v>
      </c>
      <c r="B554" s="12" t="s">
        <v>2</v>
      </c>
      <c r="C554" s="12" t="str">
        <f t="shared" si="8"/>
        <v>jan.07</v>
      </c>
      <c r="D554" s="13">
        <v>0.3</v>
      </c>
      <c r="E554" s="13">
        <f>Månad[[#This Row],[Medeltemperatur]]-$J$2</f>
        <v>1.2</v>
      </c>
      <c r="F554" s="13">
        <v>82.1</v>
      </c>
      <c r="G554" s="13">
        <f>Månad[[#This Row],[Nederbörd för perioden]]/$K$2*100</f>
        <v>171.04166666666666</v>
      </c>
    </row>
    <row r="555" spans="1:7" x14ac:dyDescent="0.3">
      <c r="A555">
        <v>2007</v>
      </c>
      <c r="B555" t="s">
        <v>4</v>
      </c>
      <c r="C555" t="str">
        <f t="shared" si="8"/>
        <v>feb.07</v>
      </c>
      <c r="D555" s="4">
        <v>-4.7</v>
      </c>
      <c r="E555" s="4">
        <f>Månad[[#This Row],[Medeltemperatur]]-$J$3</f>
        <v>-2.8000000000000003</v>
      </c>
      <c r="F555" s="4">
        <v>14.1</v>
      </c>
      <c r="G555" s="4">
        <f>Månad[[#This Row],[Nederbörd för perioden]]/$K$3*100</f>
        <v>42.727272727272727</v>
      </c>
    </row>
    <row r="556" spans="1:7" x14ac:dyDescent="0.3">
      <c r="A556">
        <v>2007</v>
      </c>
      <c r="B556" t="s">
        <v>5</v>
      </c>
      <c r="C556" t="str">
        <f t="shared" si="8"/>
        <v>mar.07</v>
      </c>
      <c r="D556" s="4">
        <v>2.4</v>
      </c>
      <c r="E556" s="4">
        <f>Månad[[#This Row],[Medeltemperatur]]-$J$4</f>
        <v>2.4</v>
      </c>
      <c r="F556" s="4">
        <v>30.1</v>
      </c>
      <c r="G556" s="4">
        <f>Månad[[#This Row],[Nederbörd för perioden]]/$K$4*100</f>
        <v>100.33333333333334</v>
      </c>
    </row>
    <row r="557" spans="1:7" x14ac:dyDescent="0.3">
      <c r="A557">
        <v>2007</v>
      </c>
      <c r="B557" t="s">
        <v>6</v>
      </c>
      <c r="C557" t="str">
        <f t="shared" si="8"/>
        <v>apr.07</v>
      </c>
      <c r="D557" s="4">
        <v>4.7</v>
      </c>
      <c r="E557" s="4">
        <f>Månad[[#This Row],[Medeltemperatur]]-$J$5</f>
        <v>0.90000000000000036</v>
      </c>
      <c r="F557" s="4">
        <v>20.6</v>
      </c>
      <c r="G557" s="4">
        <f>Månad[[#This Row],[Nederbörd för perioden]]/$K$5*100</f>
        <v>73.571428571428584</v>
      </c>
    </row>
    <row r="558" spans="1:7" x14ac:dyDescent="0.3">
      <c r="A558">
        <v>2007</v>
      </c>
      <c r="B558" t="s">
        <v>7</v>
      </c>
      <c r="C558" t="str">
        <f t="shared" si="8"/>
        <v>maj.07</v>
      </c>
      <c r="D558" s="4">
        <v>8.9</v>
      </c>
      <c r="E558" s="4">
        <f>Månad[[#This Row],[Medeltemperatur]]-$J$6</f>
        <v>0.30000000000000071</v>
      </c>
      <c r="F558" s="4">
        <v>74.2</v>
      </c>
      <c r="G558" s="4">
        <f>Månad[[#This Row],[Nederbörd för perioden]]/$K$6*100</f>
        <v>218.23529411764707</v>
      </c>
    </row>
    <row r="559" spans="1:7" x14ac:dyDescent="0.3">
      <c r="A559">
        <v>2007</v>
      </c>
      <c r="B559" t="s">
        <v>8</v>
      </c>
      <c r="C559" t="str">
        <f t="shared" si="8"/>
        <v>jun.07</v>
      </c>
      <c r="D559" s="4">
        <v>14.5</v>
      </c>
      <c r="E559" s="4">
        <f>Månad[[#This Row],[Medeltemperatur]]-$J$7</f>
        <v>1.3000000000000007</v>
      </c>
      <c r="F559" s="4">
        <v>54.9</v>
      </c>
      <c r="G559" s="4">
        <f>Månad[[#This Row],[Nederbörd för perioden]]/$K$7*100</f>
        <v>105.57692307692308</v>
      </c>
    </row>
    <row r="560" spans="1:7" x14ac:dyDescent="0.3">
      <c r="A560">
        <v>2007</v>
      </c>
      <c r="B560" t="s">
        <v>9</v>
      </c>
      <c r="C560" t="str">
        <f t="shared" si="8"/>
        <v>jul.07</v>
      </c>
      <c r="D560" s="4">
        <v>16.2</v>
      </c>
      <c r="E560" s="4">
        <f>Månad[[#This Row],[Medeltemperatur]]-$J$8</f>
        <v>-0.80000000000000071</v>
      </c>
      <c r="F560" s="4">
        <v>50</v>
      </c>
      <c r="G560" s="4">
        <f>Månad[[#This Row],[Nederbörd för perioden]]/$K$8*100</f>
        <v>106.38297872340425</v>
      </c>
    </row>
    <row r="561" spans="1:7" x14ac:dyDescent="0.3">
      <c r="A561">
        <v>2007</v>
      </c>
      <c r="B561" t="s">
        <v>10</v>
      </c>
      <c r="C561" t="str">
        <f t="shared" si="8"/>
        <v>aug.07</v>
      </c>
      <c r="D561" s="4">
        <v>16.8</v>
      </c>
      <c r="E561" s="4">
        <f>Månad[[#This Row],[Medeltemperatur]]-$J$9</f>
        <v>0.30000000000000071</v>
      </c>
      <c r="F561" s="4">
        <v>49.6</v>
      </c>
      <c r="G561" s="4">
        <f>Månad[[#This Row],[Nederbörd för perioden]]/$K$9*100</f>
        <v>80</v>
      </c>
    </row>
    <row r="562" spans="1:7" x14ac:dyDescent="0.3">
      <c r="A562">
        <v>2007</v>
      </c>
      <c r="B562" t="s">
        <v>11</v>
      </c>
      <c r="C562" t="str">
        <f t="shared" si="8"/>
        <v>sep.07</v>
      </c>
      <c r="D562" s="4">
        <v>11.6</v>
      </c>
      <c r="E562" s="4">
        <f>Månad[[#This Row],[Medeltemperatur]]-$J$10</f>
        <v>-0.80000000000000071</v>
      </c>
      <c r="F562" s="4">
        <v>66.099999999999994</v>
      </c>
      <c r="G562" s="4">
        <f>Månad[[#This Row],[Nederbörd för perioden]]/$K$10*100</f>
        <v>112.03389830508475</v>
      </c>
    </row>
    <row r="563" spans="1:7" x14ac:dyDescent="0.3">
      <c r="A563">
        <v>2007</v>
      </c>
      <c r="B563" t="s">
        <v>12</v>
      </c>
      <c r="C563" t="str">
        <f t="shared" si="8"/>
        <v>okt.07</v>
      </c>
      <c r="D563" s="4">
        <v>7.9</v>
      </c>
      <c r="E563" s="4">
        <f>Månad[[#This Row],[Medeltemperatur]]-$J$11</f>
        <v>0.5</v>
      </c>
      <c r="F563" s="4">
        <v>55.3</v>
      </c>
      <c r="G563" s="4">
        <f>Månad[[#This Row],[Nederbörd för perioden]]/$K$11*100</f>
        <v>77.887323943661968</v>
      </c>
    </row>
    <row r="564" spans="1:7" x14ac:dyDescent="0.3">
      <c r="A564">
        <v>2007</v>
      </c>
      <c r="B564" t="s">
        <v>13</v>
      </c>
      <c r="C564" t="str">
        <f t="shared" si="8"/>
        <v>nov.07</v>
      </c>
      <c r="D564" s="4">
        <v>2.9</v>
      </c>
      <c r="E564" s="4">
        <f>Månad[[#This Row],[Medeltemperatur]]-$J$12</f>
        <v>-0.80000000000000027</v>
      </c>
      <c r="F564" s="4">
        <v>69.900000000000006</v>
      </c>
      <c r="G564" s="4">
        <f>Månad[[#This Row],[Nederbörd för perioden]]/$K$12*100</f>
        <v>109.21875000000001</v>
      </c>
    </row>
    <row r="565" spans="1:7" x14ac:dyDescent="0.3">
      <c r="A565">
        <v>2007</v>
      </c>
      <c r="B565" t="s">
        <v>14</v>
      </c>
      <c r="C565" t="str">
        <f t="shared" si="8"/>
        <v>dec.07</v>
      </c>
      <c r="D565" s="4">
        <v>2.8</v>
      </c>
      <c r="E565" s="4">
        <f>Månad[[#This Row],[Medeltemperatur]]-$J$13</f>
        <v>1.7999999999999998</v>
      </c>
      <c r="F565" s="4">
        <v>67.2</v>
      </c>
      <c r="G565" s="4">
        <f>Månad[[#This Row],[Nederbörd för perioden]]/$K$13*100</f>
        <v>115.86206896551725</v>
      </c>
    </row>
    <row r="566" spans="1:7" x14ac:dyDescent="0.3">
      <c r="A566" s="12">
        <v>2008</v>
      </c>
      <c r="B566" s="12" t="s">
        <v>2</v>
      </c>
      <c r="C566" s="12" t="str">
        <f t="shared" si="8"/>
        <v>jan.08</v>
      </c>
      <c r="D566" s="13">
        <v>1.9</v>
      </c>
      <c r="E566" s="13">
        <f>Månad[[#This Row],[Medeltemperatur]]-$J$2</f>
        <v>2.8</v>
      </c>
      <c r="F566" s="13">
        <v>88.1</v>
      </c>
      <c r="G566" s="13">
        <f>Månad[[#This Row],[Nederbörd för perioden]]/$K$2*100</f>
        <v>183.54166666666666</v>
      </c>
    </row>
    <row r="567" spans="1:7" x14ac:dyDescent="0.3">
      <c r="A567">
        <v>2008</v>
      </c>
      <c r="B567" t="s">
        <v>4</v>
      </c>
      <c r="C567" t="str">
        <f t="shared" si="8"/>
        <v>feb.08</v>
      </c>
      <c r="D567" s="4">
        <v>2.2000000000000002</v>
      </c>
      <c r="E567" s="4">
        <f>Månad[[#This Row],[Medeltemperatur]]-$J$3</f>
        <v>4.0999999999999996</v>
      </c>
      <c r="F567" s="4">
        <v>37.6</v>
      </c>
      <c r="G567" s="4">
        <f>Månad[[#This Row],[Nederbörd för perioden]]/$K$3*100</f>
        <v>113.93939393939394</v>
      </c>
    </row>
    <row r="568" spans="1:7" x14ac:dyDescent="0.3">
      <c r="A568">
        <v>2008</v>
      </c>
      <c r="B568" t="s">
        <v>5</v>
      </c>
      <c r="C568" t="str">
        <f t="shared" si="8"/>
        <v>mar.08</v>
      </c>
      <c r="D568" s="4">
        <v>0.8</v>
      </c>
      <c r="E568" s="4">
        <f>Månad[[#This Row],[Medeltemperatur]]-$J$4</f>
        <v>0.8</v>
      </c>
      <c r="F568" s="4">
        <v>55.8</v>
      </c>
      <c r="G568" s="4">
        <f>Månad[[#This Row],[Nederbörd för perioden]]/$K$4*100</f>
        <v>186</v>
      </c>
    </row>
    <row r="569" spans="1:7" x14ac:dyDescent="0.3">
      <c r="A569">
        <v>2008</v>
      </c>
      <c r="B569" t="s">
        <v>6</v>
      </c>
      <c r="C569" t="str">
        <f t="shared" si="8"/>
        <v>apr.08</v>
      </c>
      <c r="D569" s="4">
        <v>4.7</v>
      </c>
      <c r="E569" s="4">
        <f>Månad[[#This Row],[Medeltemperatur]]-$J$5</f>
        <v>0.90000000000000036</v>
      </c>
      <c r="F569" s="4">
        <v>28.6</v>
      </c>
      <c r="G569" s="4">
        <f>Månad[[#This Row],[Nederbörd för perioden]]/$K$5*100</f>
        <v>102.14285714285715</v>
      </c>
    </row>
    <row r="570" spans="1:7" x14ac:dyDescent="0.3">
      <c r="A570">
        <v>2008</v>
      </c>
      <c r="B570" t="s">
        <v>7</v>
      </c>
      <c r="C570" t="str">
        <f t="shared" si="8"/>
        <v>maj.08</v>
      </c>
      <c r="D570" s="4">
        <v>9.3000000000000007</v>
      </c>
      <c r="E570" s="4">
        <f>Månad[[#This Row],[Medeltemperatur]]-$J$6</f>
        <v>0.70000000000000107</v>
      </c>
      <c r="F570" s="4">
        <v>5.6</v>
      </c>
      <c r="G570" s="4">
        <f>Månad[[#This Row],[Nederbörd för perioden]]/$K$6*100</f>
        <v>16.470588235294116</v>
      </c>
    </row>
    <row r="571" spans="1:7" x14ac:dyDescent="0.3">
      <c r="A571">
        <v>2008</v>
      </c>
      <c r="B571" t="s">
        <v>8</v>
      </c>
      <c r="C571" t="str">
        <f t="shared" si="8"/>
        <v>jun.08</v>
      </c>
      <c r="D571" s="4">
        <v>14</v>
      </c>
      <c r="E571" s="4">
        <f>Månad[[#This Row],[Medeltemperatur]]-$J$7</f>
        <v>0.80000000000000071</v>
      </c>
      <c r="F571" s="4">
        <v>60.9</v>
      </c>
      <c r="G571" s="4">
        <f>Månad[[#This Row],[Nederbörd för perioden]]/$K$7*100</f>
        <v>117.11538461538463</v>
      </c>
    </row>
    <row r="572" spans="1:7" x14ac:dyDescent="0.3">
      <c r="A572">
        <v>2008</v>
      </c>
      <c r="B572" t="s">
        <v>9</v>
      </c>
      <c r="C572" t="str">
        <f t="shared" si="8"/>
        <v>jul.08</v>
      </c>
      <c r="D572" s="4">
        <v>16.899999999999999</v>
      </c>
      <c r="E572" s="4">
        <f>Månad[[#This Row],[Medeltemperatur]]-$J$8</f>
        <v>-0.10000000000000142</v>
      </c>
      <c r="F572" s="4">
        <v>10.9</v>
      </c>
      <c r="G572" s="4">
        <f>Månad[[#This Row],[Nederbörd för perioden]]/$K$8*100</f>
        <v>23.191489361702128</v>
      </c>
    </row>
    <row r="573" spans="1:7" x14ac:dyDescent="0.3">
      <c r="A573">
        <v>2008</v>
      </c>
      <c r="B573" t="s">
        <v>10</v>
      </c>
      <c r="C573" t="str">
        <f t="shared" si="8"/>
        <v>aug.08</v>
      </c>
      <c r="D573" s="4">
        <v>15.2</v>
      </c>
      <c r="E573" s="4">
        <f>Månad[[#This Row],[Medeltemperatur]]-$J$9</f>
        <v>-1.3000000000000007</v>
      </c>
      <c r="F573" s="4">
        <v>162.69999999999999</v>
      </c>
      <c r="G573" s="4">
        <f>Månad[[#This Row],[Nederbörd för perioden]]/$K$9*100</f>
        <v>262.41935483870964</v>
      </c>
    </row>
    <row r="574" spans="1:7" x14ac:dyDescent="0.3">
      <c r="A574">
        <v>2008</v>
      </c>
      <c r="B574" t="s">
        <v>11</v>
      </c>
      <c r="C574" t="str">
        <f t="shared" si="8"/>
        <v>sep.08</v>
      </c>
      <c r="D574" s="4">
        <v>10.9</v>
      </c>
      <c r="E574" s="4">
        <f>Månad[[#This Row],[Medeltemperatur]]-$J$10</f>
        <v>-1.5</v>
      </c>
      <c r="F574" s="4">
        <v>52.8</v>
      </c>
      <c r="G574" s="4">
        <f>Månad[[#This Row],[Nederbörd för perioden]]/$K$10*100</f>
        <v>89.491525423728817</v>
      </c>
    </row>
    <row r="575" spans="1:7" x14ac:dyDescent="0.3">
      <c r="A575">
        <v>2008</v>
      </c>
      <c r="B575" t="s">
        <v>12</v>
      </c>
      <c r="C575" t="str">
        <f t="shared" si="8"/>
        <v>okt.08</v>
      </c>
      <c r="D575" s="4">
        <v>8.8000000000000007</v>
      </c>
      <c r="E575" s="4">
        <f>Månad[[#This Row],[Medeltemperatur]]-$J$11</f>
        <v>1.4000000000000004</v>
      </c>
      <c r="F575" s="4">
        <v>96.2</v>
      </c>
      <c r="G575" s="4">
        <f>Månad[[#This Row],[Nederbörd för perioden]]/$K$11*100</f>
        <v>135.49295774647888</v>
      </c>
    </row>
    <row r="576" spans="1:7" x14ac:dyDescent="0.3">
      <c r="A576">
        <v>2008</v>
      </c>
      <c r="B576" t="s">
        <v>13</v>
      </c>
      <c r="C576" t="str">
        <f t="shared" si="8"/>
        <v>nov.08</v>
      </c>
      <c r="D576" s="4">
        <v>3.8</v>
      </c>
      <c r="E576" s="4">
        <f>Månad[[#This Row],[Medeltemperatur]]-$J$12</f>
        <v>9.9999999999999645E-2</v>
      </c>
      <c r="F576" s="4">
        <v>89.7</v>
      </c>
      <c r="G576" s="4">
        <f>Månad[[#This Row],[Nederbörd för perioden]]/$K$12*100</f>
        <v>140.15625</v>
      </c>
    </row>
    <row r="577" spans="1:7" x14ac:dyDescent="0.3">
      <c r="A577">
        <v>2008</v>
      </c>
      <c r="B577" t="s">
        <v>14</v>
      </c>
      <c r="C577" t="str">
        <f t="shared" si="8"/>
        <v>dec.08</v>
      </c>
      <c r="D577" s="4">
        <v>2</v>
      </c>
      <c r="E577" s="4">
        <f>Månad[[#This Row],[Medeltemperatur]]-$J$13</f>
        <v>1</v>
      </c>
      <c r="F577" s="4">
        <v>65.7</v>
      </c>
      <c r="G577" s="4">
        <f>Månad[[#This Row],[Nederbörd för perioden]]/$K$13*100</f>
        <v>113.27586206896552</v>
      </c>
    </row>
    <row r="578" spans="1:7" x14ac:dyDescent="0.3">
      <c r="A578" s="12">
        <v>2009</v>
      </c>
      <c r="B578" s="12" t="s">
        <v>2</v>
      </c>
      <c r="C578" s="12" t="str">
        <f t="shared" ref="C578:C641" si="9">LEFT(B578,3)&amp;"."&amp;RIGHT(A578,2)</f>
        <v>jan.09</v>
      </c>
      <c r="D578" s="13">
        <v>-0.8</v>
      </c>
      <c r="E578" s="13">
        <f>Månad[[#This Row],[Medeltemperatur]]-$J$2</f>
        <v>9.9999999999999978E-2</v>
      </c>
      <c r="F578" s="13">
        <v>34.1</v>
      </c>
      <c r="G578" s="13">
        <f>Månad[[#This Row],[Nederbörd för perioden]]/$K$2*100</f>
        <v>71.041666666666671</v>
      </c>
    </row>
    <row r="579" spans="1:7" x14ac:dyDescent="0.3">
      <c r="A579">
        <v>2009</v>
      </c>
      <c r="B579" t="s">
        <v>4</v>
      </c>
      <c r="C579" t="str">
        <f t="shared" si="9"/>
        <v>feb.09</v>
      </c>
      <c r="D579" s="4">
        <v>-2.2000000000000002</v>
      </c>
      <c r="E579" s="4">
        <f>Månad[[#This Row],[Medeltemperatur]]-$J$3</f>
        <v>-0.30000000000000027</v>
      </c>
      <c r="F579" s="4">
        <v>25.3</v>
      </c>
      <c r="G579" s="4">
        <f>Månad[[#This Row],[Nederbörd för perioden]]/$K$3*100</f>
        <v>76.666666666666671</v>
      </c>
    </row>
    <row r="580" spans="1:7" x14ac:dyDescent="0.3">
      <c r="A580">
        <v>2009</v>
      </c>
      <c r="B580" t="s">
        <v>5</v>
      </c>
      <c r="C580" t="str">
        <f t="shared" si="9"/>
        <v>mar.09</v>
      </c>
      <c r="D580" s="4">
        <v>0</v>
      </c>
      <c r="E580" s="4">
        <f>Månad[[#This Row],[Medeltemperatur]]-$J$4</f>
        <v>0</v>
      </c>
      <c r="F580" s="4">
        <v>36.9</v>
      </c>
      <c r="G580" s="4">
        <f>Månad[[#This Row],[Nederbörd för perioden]]/$K$4*100</f>
        <v>123</v>
      </c>
    </row>
    <row r="581" spans="1:7" x14ac:dyDescent="0.3">
      <c r="A581">
        <v>2009</v>
      </c>
      <c r="B581" t="s">
        <v>6</v>
      </c>
      <c r="C581" t="str">
        <f t="shared" si="9"/>
        <v>apr.09</v>
      </c>
      <c r="D581" s="4">
        <v>4.4000000000000004</v>
      </c>
      <c r="E581" s="4">
        <f>Månad[[#This Row],[Medeltemperatur]]-$J$5</f>
        <v>0.60000000000000053</v>
      </c>
      <c r="F581" s="4">
        <v>12.1</v>
      </c>
      <c r="G581" s="4">
        <f>Månad[[#This Row],[Nederbörd för perioden]]/$K$5*100</f>
        <v>43.214285714285708</v>
      </c>
    </row>
    <row r="582" spans="1:7" x14ac:dyDescent="0.3">
      <c r="A582">
        <v>2009</v>
      </c>
      <c r="B582" t="s">
        <v>7</v>
      </c>
      <c r="C582" t="str">
        <f t="shared" si="9"/>
        <v>maj.09</v>
      </c>
      <c r="D582" s="4">
        <v>9.4</v>
      </c>
      <c r="E582" s="4">
        <f>Månad[[#This Row],[Medeltemperatur]]-$J$6</f>
        <v>0.80000000000000071</v>
      </c>
      <c r="F582" s="4">
        <v>65.5</v>
      </c>
      <c r="G582" s="4">
        <f>Månad[[#This Row],[Nederbörd för perioden]]/$K$6*100</f>
        <v>192.64705882352942</v>
      </c>
    </row>
    <row r="583" spans="1:7" x14ac:dyDescent="0.3">
      <c r="A583">
        <v>2009</v>
      </c>
      <c r="B583" t="s">
        <v>8</v>
      </c>
      <c r="C583" t="str">
        <f t="shared" si="9"/>
        <v>jun.09</v>
      </c>
      <c r="D583" s="4">
        <v>12.2</v>
      </c>
      <c r="E583" s="4">
        <f>Månad[[#This Row],[Medeltemperatur]]-$J$7</f>
        <v>-1</v>
      </c>
      <c r="F583" s="4">
        <v>52.2</v>
      </c>
      <c r="G583" s="4">
        <f>Månad[[#This Row],[Nederbörd för perioden]]/$K$7*100</f>
        <v>100.38461538461539</v>
      </c>
    </row>
    <row r="584" spans="1:7" x14ac:dyDescent="0.3">
      <c r="A584">
        <v>2009</v>
      </c>
      <c r="B584" t="s">
        <v>9</v>
      </c>
      <c r="C584" t="str">
        <f t="shared" si="9"/>
        <v>jul.09</v>
      </c>
      <c r="D584" s="4">
        <v>16.5</v>
      </c>
      <c r="E584" s="4">
        <f>Månad[[#This Row],[Medeltemperatur]]-$J$8</f>
        <v>-0.5</v>
      </c>
      <c r="F584" s="4">
        <v>114.7</v>
      </c>
      <c r="G584" s="4">
        <f>Månad[[#This Row],[Nederbörd för perioden]]/$K$8*100</f>
        <v>244.04255319148939</v>
      </c>
    </row>
    <row r="585" spans="1:7" x14ac:dyDescent="0.3">
      <c r="A585">
        <v>2009</v>
      </c>
      <c r="B585" t="s">
        <v>10</v>
      </c>
      <c r="C585" t="str">
        <f t="shared" si="9"/>
        <v>aug.09</v>
      </c>
      <c r="D585" s="4">
        <v>16.399999999999999</v>
      </c>
      <c r="E585" s="4">
        <f>Månad[[#This Row],[Medeltemperatur]]-$J$9</f>
        <v>-0.10000000000000142</v>
      </c>
      <c r="F585" s="4">
        <v>53.4</v>
      </c>
      <c r="G585" s="4">
        <f>Månad[[#This Row],[Nederbörd för perioden]]/$K$9*100</f>
        <v>86.129032258064512</v>
      </c>
    </row>
    <row r="586" spans="1:7" x14ac:dyDescent="0.3">
      <c r="A586">
        <v>2009</v>
      </c>
      <c r="B586" t="s">
        <v>11</v>
      </c>
      <c r="C586" t="str">
        <f t="shared" si="9"/>
        <v>sep.09</v>
      </c>
      <c r="D586" s="4">
        <v>12.9</v>
      </c>
      <c r="E586" s="4">
        <f>Månad[[#This Row],[Medeltemperatur]]-$J$10</f>
        <v>0.5</v>
      </c>
      <c r="F586" s="4">
        <v>42.2</v>
      </c>
      <c r="G586" s="4">
        <f>Månad[[#This Row],[Nederbörd för perioden]]/$K$10*100</f>
        <v>71.525423728813564</v>
      </c>
    </row>
    <row r="587" spans="1:7" x14ac:dyDescent="0.3">
      <c r="A587">
        <v>2009</v>
      </c>
      <c r="B587" t="s">
        <v>12</v>
      </c>
      <c r="C587" t="str">
        <f t="shared" si="9"/>
        <v>okt.09</v>
      </c>
      <c r="D587" s="4">
        <v>5.3</v>
      </c>
      <c r="E587" s="4">
        <f>Månad[[#This Row],[Medeltemperatur]]-$J$11</f>
        <v>-2.1000000000000005</v>
      </c>
      <c r="F587" s="4">
        <v>50.3</v>
      </c>
      <c r="G587" s="4">
        <f>Månad[[#This Row],[Nederbörd för perioden]]/$K$11*100</f>
        <v>70.845070422535201</v>
      </c>
    </row>
    <row r="588" spans="1:7" x14ac:dyDescent="0.3">
      <c r="A588">
        <v>2009</v>
      </c>
      <c r="B588" t="s">
        <v>13</v>
      </c>
      <c r="C588" t="str">
        <f t="shared" si="9"/>
        <v>nov.09</v>
      </c>
      <c r="D588" s="4">
        <v>4.8</v>
      </c>
      <c r="E588" s="4">
        <f>Månad[[#This Row],[Medeltemperatur]]-$J$12</f>
        <v>1.0999999999999996</v>
      </c>
      <c r="F588" s="4">
        <v>74</v>
      </c>
      <c r="G588" s="4">
        <f>Månad[[#This Row],[Nederbörd för perioden]]/$K$12*100</f>
        <v>115.625</v>
      </c>
    </row>
    <row r="589" spans="1:7" x14ac:dyDescent="0.3">
      <c r="A589">
        <v>2009</v>
      </c>
      <c r="B589" t="s">
        <v>14</v>
      </c>
      <c r="C589" t="str">
        <f t="shared" si="9"/>
        <v>dec.09</v>
      </c>
      <c r="D589" s="4">
        <v>-1</v>
      </c>
      <c r="E589" s="4">
        <f>Månad[[#This Row],[Medeltemperatur]]-$J$13</f>
        <v>-2</v>
      </c>
      <c r="F589" s="4">
        <v>34.5</v>
      </c>
      <c r="G589" s="4">
        <f>Månad[[#This Row],[Nederbörd för perioden]]/$K$13*100</f>
        <v>59.482758620689658</v>
      </c>
    </row>
    <row r="590" spans="1:7" x14ac:dyDescent="0.3">
      <c r="A590" s="12">
        <v>2010</v>
      </c>
      <c r="B590" s="12" t="s">
        <v>2</v>
      </c>
      <c r="C590" s="12" t="str">
        <f t="shared" si="9"/>
        <v>jan.10</v>
      </c>
      <c r="D590" s="13">
        <v>-6</v>
      </c>
      <c r="E590" s="13">
        <f>Månad[[#This Row],[Medeltemperatur]]-$J$2</f>
        <v>-5.0999999999999996</v>
      </c>
      <c r="F590" s="13">
        <v>22.9</v>
      </c>
      <c r="G590" s="13">
        <f>Månad[[#This Row],[Nederbörd för perioden]]/$K$2*100</f>
        <v>47.708333333333329</v>
      </c>
    </row>
    <row r="591" spans="1:7" x14ac:dyDescent="0.3">
      <c r="A591">
        <v>2010</v>
      </c>
      <c r="B591" t="s">
        <v>4</v>
      </c>
      <c r="C591" t="str">
        <f t="shared" si="9"/>
        <v>feb.10</v>
      </c>
      <c r="D591" s="4">
        <v>-6.4</v>
      </c>
      <c r="E591" s="4">
        <f>Månad[[#This Row],[Medeltemperatur]]-$J$3</f>
        <v>-4.5</v>
      </c>
      <c r="F591" s="4">
        <v>30.8</v>
      </c>
      <c r="G591" s="4">
        <f>Månad[[#This Row],[Nederbörd för perioden]]/$K$3*100</f>
        <v>93.333333333333329</v>
      </c>
    </row>
    <row r="592" spans="1:7" x14ac:dyDescent="0.3">
      <c r="A592">
        <v>2010</v>
      </c>
      <c r="B592" t="s">
        <v>5</v>
      </c>
      <c r="C592" t="str">
        <f t="shared" si="9"/>
        <v>mar.10</v>
      </c>
      <c r="D592" s="4">
        <v>-1.8</v>
      </c>
      <c r="E592" s="4">
        <f>Månad[[#This Row],[Medeltemperatur]]-$J$4</f>
        <v>-1.8</v>
      </c>
      <c r="F592" s="4">
        <v>48</v>
      </c>
      <c r="G592" s="4">
        <f>Månad[[#This Row],[Nederbörd för perioden]]/$K$4*100</f>
        <v>160</v>
      </c>
    </row>
    <row r="593" spans="1:7" x14ac:dyDescent="0.3">
      <c r="A593">
        <v>2010</v>
      </c>
      <c r="B593" t="s">
        <v>6</v>
      </c>
      <c r="C593" t="str">
        <f t="shared" si="9"/>
        <v>apr.10</v>
      </c>
      <c r="D593" s="4">
        <v>2.8</v>
      </c>
      <c r="E593" s="4">
        <f>Månad[[#This Row],[Medeltemperatur]]-$J$5</f>
        <v>-1</v>
      </c>
      <c r="F593" s="4">
        <v>30.9</v>
      </c>
      <c r="G593" s="4">
        <f>Månad[[#This Row],[Nederbörd för perioden]]/$K$5*100</f>
        <v>110.35714285714285</v>
      </c>
    </row>
    <row r="594" spans="1:7" x14ac:dyDescent="0.3">
      <c r="A594">
        <v>2010</v>
      </c>
      <c r="B594" t="s">
        <v>7</v>
      </c>
      <c r="C594" t="str">
        <f t="shared" si="9"/>
        <v>maj.10</v>
      </c>
      <c r="D594" s="4">
        <v>8.8000000000000007</v>
      </c>
      <c r="E594" s="4">
        <f>Månad[[#This Row],[Medeltemperatur]]-$J$6</f>
        <v>0.20000000000000107</v>
      </c>
      <c r="F594" s="4">
        <v>39.799999999999997</v>
      </c>
      <c r="G594" s="4">
        <f>Månad[[#This Row],[Nederbörd för perioden]]/$K$6*100</f>
        <v>117.05882352941175</v>
      </c>
    </row>
    <row r="595" spans="1:7" x14ac:dyDescent="0.3">
      <c r="A595">
        <v>2010</v>
      </c>
      <c r="B595" t="s">
        <v>8</v>
      </c>
      <c r="C595" t="str">
        <f t="shared" si="9"/>
        <v>jun.10</v>
      </c>
      <c r="D595" s="4">
        <v>12.7</v>
      </c>
      <c r="E595" s="4">
        <f>Månad[[#This Row],[Medeltemperatur]]-$J$7</f>
        <v>-0.5</v>
      </c>
      <c r="F595" s="4">
        <v>23.2</v>
      </c>
      <c r="G595" s="4">
        <f>Månad[[#This Row],[Nederbörd för perioden]]/$K$7*100</f>
        <v>44.615384615384613</v>
      </c>
    </row>
    <row r="596" spans="1:7" x14ac:dyDescent="0.3">
      <c r="A596">
        <v>2010</v>
      </c>
      <c r="B596" t="s">
        <v>9</v>
      </c>
      <c r="C596" t="str">
        <f t="shared" si="9"/>
        <v>jul.10</v>
      </c>
      <c r="D596" s="4">
        <v>19.5</v>
      </c>
      <c r="E596" s="4">
        <f>Månad[[#This Row],[Medeltemperatur]]-$J$8</f>
        <v>2.5</v>
      </c>
      <c r="F596" s="4">
        <v>15.2</v>
      </c>
      <c r="G596" s="4">
        <f>Månad[[#This Row],[Nederbörd för perioden]]/$K$8*100</f>
        <v>32.340425531914889</v>
      </c>
    </row>
    <row r="597" spans="1:7" x14ac:dyDescent="0.3">
      <c r="A597">
        <v>2010</v>
      </c>
      <c r="B597" t="s">
        <v>10</v>
      </c>
      <c r="C597" t="str">
        <f t="shared" si="9"/>
        <v>aug.10</v>
      </c>
      <c r="D597" s="4">
        <v>16.899999999999999</v>
      </c>
      <c r="E597" s="4">
        <f>Månad[[#This Row],[Medeltemperatur]]-$J$9</f>
        <v>0.39999999999999858</v>
      </c>
      <c r="F597" s="4">
        <v>139.69999999999999</v>
      </c>
      <c r="G597" s="4">
        <f>Månad[[#This Row],[Nederbörd för perioden]]/$K$9*100</f>
        <v>225.32258064516125</v>
      </c>
    </row>
    <row r="598" spans="1:7" x14ac:dyDescent="0.3">
      <c r="A598">
        <v>2010</v>
      </c>
      <c r="B598" t="s">
        <v>11</v>
      </c>
      <c r="C598" t="str">
        <f t="shared" si="9"/>
        <v>sep.10</v>
      </c>
      <c r="D598" s="4">
        <v>11.9</v>
      </c>
      <c r="E598" s="4">
        <f>Månad[[#This Row],[Medeltemperatur]]-$J$10</f>
        <v>-0.5</v>
      </c>
      <c r="F598" s="4">
        <v>62</v>
      </c>
      <c r="G598" s="4">
        <f>Månad[[#This Row],[Nederbörd för perioden]]/$K$10*100</f>
        <v>105.08474576271188</v>
      </c>
    </row>
    <row r="599" spans="1:7" x14ac:dyDescent="0.3">
      <c r="A599">
        <v>2010</v>
      </c>
      <c r="B599" t="s">
        <v>12</v>
      </c>
      <c r="C599" t="str">
        <f t="shared" si="9"/>
        <v>okt.10</v>
      </c>
      <c r="D599" s="4">
        <v>6.6</v>
      </c>
      <c r="E599" s="4">
        <f>Månad[[#This Row],[Medeltemperatur]]-$J$11</f>
        <v>-0.80000000000000071</v>
      </c>
      <c r="F599" s="4">
        <v>41.5</v>
      </c>
      <c r="G599" s="4">
        <f>Månad[[#This Row],[Nederbörd för perioden]]/$K$11*100</f>
        <v>58.450704225352112</v>
      </c>
    </row>
    <row r="600" spans="1:7" x14ac:dyDescent="0.3">
      <c r="A600">
        <v>2010</v>
      </c>
      <c r="B600" t="s">
        <v>13</v>
      </c>
      <c r="C600" t="str">
        <f t="shared" si="9"/>
        <v>nov.10</v>
      </c>
      <c r="D600" s="4">
        <v>-0.1</v>
      </c>
      <c r="E600" s="4">
        <f>Månad[[#This Row],[Medeltemperatur]]-$J$12</f>
        <v>-3.8000000000000003</v>
      </c>
      <c r="F600" s="4">
        <v>62.7</v>
      </c>
      <c r="G600" s="4">
        <f>Månad[[#This Row],[Nederbörd för perioden]]/$K$12*100</f>
        <v>97.96875</v>
      </c>
    </row>
    <row r="601" spans="1:7" x14ac:dyDescent="0.3">
      <c r="A601">
        <v>2010</v>
      </c>
      <c r="B601" t="s">
        <v>14</v>
      </c>
      <c r="C601" t="str">
        <f t="shared" si="9"/>
        <v>dec.10</v>
      </c>
      <c r="D601" s="4">
        <v>-5.8</v>
      </c>
      <c r="E601" s="4">
        <f>Månad[[#This Row],[Medeltemperatur]]-$J$13</f>
        <v>-6.8</v>
      </c>
      <c r="F601" s="4">
        <v>56.5</v>
      </c>
      <c r="G601" s="4">
        <f>Månad[[#This Row],[Nederbörd för perioden]]/$K$13*100</f>
        <v>97.41379310344827</v>
      </c>
    </row>
    <row r="602" spans="1:7" x14ac:dyDescent="0.3">
      <c r="A602" s="12">
        <v>2011</v>
      </c>
      <c r="B602" s="12" t="s">
        <v>2</v>
      </c>
      <c r="C602" s="12" t="str">
        <f t="shared" si="9"/>
        <v>jan.11</v>
      </c>
      <c r="D602" s="13">
        <v>-2.1</v>
      </c>
      <c r="E602" s="13">
        <f>Månad[[#This Row],[Medeltemperatur]]-$J$2</f>
        <v>-1.2000000000000002</v>
      </c>
      <c r="F602" s="13">
        <v>50.5</v>
      </c>
      <c r="G602" s="13">
        <f>Månad[[#This Row],[Nederbörd för perioden]]/$K$2*100</f>
        <v>105.20833333333333</v>
      </c>
    </row>
    <row r="603" spans="1:7" x14ac:dyDescent="0.3">
      <c r="A603">
        <v>2011</v>
      </c>
      <c r="B603" t="s">
        <v>4</v>
      </c>
      <c r="C603" t="str">
        <f t="shared" si="9"/>
        <v>feb.11</v>
      </c>
      <c r="D603" s="4">
        <v>-7.1</v>
      </c>
      <c r="E603" s="4">
        <f>Månad[[#This Row],[Medeltemperatur]]-$J$3</f>
        <v>-5.1999999999999993</v>
      </c>
      <c r="F603" s="4">
        <v>44</v>
      </c>
      <c r="G603" s="4">
        <f>Månad[[#This Row],[Nederbörd för perioden]]/$K$3*100</f>
        <v>133.33333333333331</v>
      </c>
    </row>
    <row r="604" spans="1:7" x14ac:dyDescent="0.3">
      <c r="A604">
        <v>2011</v>
      </c>
      <c r="B604" t="s">
        <v>5</v>
      </c>
      <c r="C604" t="str">
        <f t="shared" si="9"/>
        <v>mar.11</v>
      </c>
      <c r="D604" s="4">
        <v>-0.4</v>
      </c>
      <c r="E604" s="4">
        <f>Månad[[#This Row],[Medeltemperatur]]-$J$4</f>
        <v>-0.4</v>
      </c>
      <c r="F604" s="4">
        <v>14.1</v>
      </c>
      <c r="G604" s="4">
        <f>Månad[[#This Row],[Nederbörd för perioden]]/$K$4*100</f>
        <v>47</v>
      </c>
    </row>
    <row r="605" spans="1:7" x14ac:dyDescent="0.3">
      <c r="A605">
        <v>2011</v>
      </c>
      <c r="B605" t="s">
        <v>6</v>
      </c>
      <c r="C605" t="str">
        <f t="shared" si="9"/>
        <v>apr.11</v>
      </c>
      <c r="D605" s="4">
        <v>4.7</v>
      </c>
      <c r="E605" s="4">
        <f>Månad[[#This Row],[Medeltemperatur]]-$J$5</f>
        <v>0.90000000000000036</v>
      </c>
      <c r="F605" s="4">
        <v>26.6</v>
      </c>
      <c r="G605" s="4">
        <f>Månad[[#This Row],[Nederbörd för perioden]]/$K$5*100</f>
        <v>95</v>
      </c>
    </row>
    <row r="606" spans="1:7" x14ac:dyDescent="0.3">
      <c r="A606">
        <v>2011</v>
      </c>
      <c r="B606" t="s">
        <v>7</v>
      </c>
      <c r="C606" t="str">
        <f t="shared" si="9"/>
        <v>maj.11</v>
      </c>
      <c r="D606" s="4">
        <v>8.8000000000000007</v>
      </c>
      <c r="E606" s="4">
        <f>Månad[[#This Row],[Medeltemperatur]]-$J$6</f>
        <v>0.20000000000000107</v>
      </c>
      <c r="F606" s="4">
        <v>64.099999999999994</v>
      </c>
      <c r="G606" s="4">
        <f>Månad[[#This Row],[Nederbörd för perioden]]/$K$6*100</f>
        <v>188.52941176470586</v>
      </c>
    </row>
    <row r="607" spans="1:7" x14ac:dyDescent="0.3">
      <c r="A607">
        <v>2011</v>
      </c>
      <c r="B607" t="s">
        <v>8</v>
      </c>
      <c r="C607" t="str">
        <f t="shared" si="9"/>
        <v>jun.11</v>
      </c>
      <c r="D607" s="4">
        <v>14.9</v>
      </c>
      <c r="E607" s="4">
        <f>Månad[[#This Row],[Medeltemperatur]]-$J$7</f>
        <v>1.7000000000000011</v>
      </c>
      <c r="F607" s="4">
        <v>55.1</v>
      </c>
      <c r="G607" s="4">
        <f>Månad[[#This Row],[Nederbörd för perioden]]/$K$7*100</f>
        <v>105.96153846153847</v>
      </c>
    </row>
    <row r="608" spans="1:7" x14ac:dyDescent="0.3">
      <c r="A608">
        <v>2011</v>
      </c>
      <c r="B608" t="s">
        <v>9</v>
      </c>
      <c r="C608" t="str">
        <f t="shared" si="9"/>
        <v>jul.11</v>
      </c>
      <c r="D608" s="4">
        <v>18.899999999999999</v>
      </c>
      <c r="E608" s="4">
        <f>Månad[[#This Row],[Medeltemperatur]]-$J$8</f>
        <v>1.8999999999999986</v>
      </c>
      <c r="F608" s="4">
        <v>27.3</v>
      </c>
      <c r="G608" s="4">
        <f>Månad[[#This Row],[Nederbörd för perioden]]/$K$8*100</f>
        <v>58.085106382978722</v>
      </c>
    </row>
    <row r="609" spans="1:7" x14ac:dyDescent="0.3">
      <c r="A609">
        <v>2011</v>
      </c>
      <c r="B609" t="s">
        <v>10</v>
      </c>
      <c r="C609" t="str">
        <f t="shared" si="9"/>
        <v>aug.11</v>
      </c>
      <c r="D609" s="4">
        <v>16.899999999999999</v>
      </c>
      <c r="E609" s="4">
        <f>Månad[[#This Row],[Medeltemperatur]]-$J$9</f>
        <v>0.39999999999999858</v>
      </c>
      <c r="F609" s="4">
        <v>51.5</v>
      </c>
      <c r="G609" s="4">
        <f>Månad[[#This Row],[Nederbörd för perioden]]/$K$9*100</f>
        <v>83.064516129032256</v>
      </c>
    </row>
    <row r="610" spans="1:7" x14ac:dyDescent="0.3">
      <c r="A610">
        <v>2011</v>
      </c>
      <c r="B610" t="s">
        <v>11</v>
      </c>
      <c r="C610" t="str">
        <f t="shared" si="9"/>
        <v>sep.11</v>
      </c>
      <c r="D610" s="4">
        <v>13.4</v>
      </c>
      <c r="E610" s="4">
        <f>Månad[[#This Row],[Medeltemperatur]]-$J$10</f>
        <v>1</v>
      </c>
      <c r="F610" s="4">
        <v>85</v>
      </c>
      <c r="G610" s="4">
        <f>Månad[[#This Row],[Nederbörd för perioden]]/$K$10*100</f>
        <v>144.06779661016949</v>
      </c>
    </row>
    <row r="611" spans="1:7" x14ac:dyDescent="0.3">
      <c r="A611">
        <v>2011</v>
      </c>
      <c r="B611" t="s">
        <v>12</v>
      </c>
      <c r="C611" t="str">
        <f t="shared" si="9"/>
        <v>okt.11</v>
      </c>
      <c r="D611" s="4">
        <v>8.4</v>
      </c>
      <c r="E611" s="4">
        <f>Månad[[#This Row],[Medeltemperatur]]-$J$11</f>
        <v>1</v>
      </c>
      <c r="F611" s="4">
        <v>53.1</v>
      </c>
      <c r="G611" s="4">
        <f>Månad[[#This Row],[Nederbörd för perioden]]/$K$11*100</f>
        <v>74.788732394366193</v>
      </c>
    </row>
    <row r="612" spans="1:7" x14ac:dyDescent="0.3">
      <c r="A612">
        <v>2011</v>
      </c>
      <c r="B612" t="s">
        <v>13</v>
      </c>
      <c r="C612" t="str">
        <f t="shared" si="9"/>
        <v>nov.11</v>
      </c>
      <c r="D612" s="4">
        <v>5.9</v>
      </c>
      <c r="E612" s="4">
        <f>Månad[[#This Row],[Medeltemperatur]]-$J$12</f>
        <v>2.2000000000000002</v>
      </c>
      <c r="F612" s="4">
        <v>39.5</v>
      </c>
      <c r="G612" s="4">
        <f>Månad[[#This Row],[Nederbörd för perioden]]/$K$12*100</f>
        <v>61.71875</v>
      </c>
    </row>
    <row r="613" spans="1:7" x14ac:dyDescent="0.3">
      <c r="A613">
        <v>2011</v>
      </c>
      <c r="B613" t="s">
        <v>14</v>
      </c>
      <c r="C613" t="str">
        <f t="shared" si="9"/>
        <v>dec.11</v>
      </c>
      <c r="D613" s="4">
        <v>3.1</v>
      </c>
      <c r="E613" s="4">
        <f>Månad[[#This Row],[Medeltemperatur]]-$J$13</f>
        <v>2.1</v>
      </c>
      <c r="F613" s="4">
        <v>88.1</v>
      </c>
      <c r="G613" s="4">
        <f>Månad[[#This Row],[Nederbörd för perioden]]/$K$13*100</f>
        <v>151.89655172413791</v>
      </c>
    </row>
    <row r="614" spans="1:7" x14ac:dyDescent="0.3">
      <c r="A614" s="12">
        <v>2012</v>
      </c>
      <c r="B614" s="12" t="s">
        <v>2</v>
      </c>
      <c r="C614" s="12" t="str">
        <f t="shared" si="9"/>
        <v>jan.12</v>
      </c>
      <c r="D614" s="13">
        <v>-1.2</v>
      </c>
      <c r="E614" s="13">
        <f>Månad[[#This Row],[Medeltemperatur]]-$J$2</f>
        <v>-0.29999999999999993</v>
      </c>
      <c r="F614" s="13">
        <v>89.3</v>
      </c>
      <c r="G614" s="13">
        <f>Månad[[#This Row],[Nederbörd för perioden]]/$K$2*100</f>
        <v>186.04166666666666</v>
      </c>
    </row>
    <row r="615" spans="1:7" x14ac:dyDescent="0.3">
      <c r="A615">
        <v>2012</v>
      </c>
      <c r="B615" t="s">
        <v>4</v>
      </c>
      <c r="C615" t="str">
        <f t="shared" si="9"/>
        <v>feb.12</v>
      </c>
      <c r="D615" s="4">
        <v>-3.6</v>
      </c>
      <c r="E615" s="4">
        <f>Månad[[#This Row],[Medeltemperatur]]-$J$3</f>
        <v>-1.7000000000000002</v>
      </c>
      <c r="F615" s="4">
        <v>43.7</v>
      </c>
      <c r="G615" s="4">
        <f>Månad[[#This Row],[Nederbörd för perioden]]/$K$3*100</f>
        <v>132.42424242424244</v>
      </c>
    </row>
    <row r="616" spans="1:7" x14ac:dyDescent="0.3">
      <c r="A616">
        <v>2012</v>
      </c>
      <c r="B616" t="s">
        <v>5</v>
      </c>
      <c r="C616" t="str">
        <f t="shared" si="9"/>
        <v>mar.12</v>
      </c>
      <c r="D616" s="4">
        <v>2.1</v>
      </c>
      <c r="E616" s="4">
        <f>Månad[[#This Row],[Medeltemperatur]]-$J$4</f>
        <v>2.1</v>
      </c>
      <c r="F616" s="4">
        <v>17.7</v>
      </c>
      <c r="G616" s="4">
        <f>Månad[[#This Row],[Nederbörd för perioden]]/$K$4*100</f>
        <v>59</v>
      </c>
    </row>
    <row r="617" spans="1:7" x14ac:dyDescent="0.3">
      <c r="A617">
        <v>2012</v>
      </c>
      <c r="B617" t="s">
        <v>6</v>
      </c>
      <c r="C617" t="str">
        <f t="shared" si="9"/>
        <v>apr.12</v>
      </c>
      <c r="D617" s="4">
        <v>3.3</v>
      </c>
      <c r="E617" s="4">
        <f>Månad[[#This Row],[Medeltemperatur]]-$J$5</f>
        <v>-0.5</v>
      </c>
      <c r="F617" s="4">
        <v>68.7</v>
      </c>
      <c r="G617" s="4">
        <f>Månad[[#This Row],[Nederbörd för perioden]]/$K$5*100</f>
        <v>245.35714285714286</v>
      </c>
    </row>
    <row r="618" spans="1:7" x14ac:dyDescent="0.3">
      <c r="A618">
        <v>2012</v>
      </c>
      <c r="B618" t="s">
        <v>7</v>
      </c>
      <c r="C618" t="str">
        <f t="shared" si="9"/>
        <v>maj.12</v>
      </c>
      <c r="D618" s="4">
        <v>8.6999999999999993</v>
      </c>
      <c r="E618" s="4">
        <f>Månad[[#This Row],[Medeltemperatur]]-$J$6</f>
        <v>9.9999999999999645E-2</v>
      </c>
      <c r="F618" s="4">
        <v>30.4</v>
      </c>
      <c r="G618" s="4">
        <f>Månad[[#This Row],[Nederbörd för perioden]]/$K$6*100</f>
        <v>89.411764705882348</v>
      </c>
    </row>
    <row r="619" spans="1:7" x14ac:dyDescent="0.3">
      <c r="A619">
        <v>2012</v>
      </c>
      <c r="B619" t="s">
        <v>8</v>
      </c>
      <c r="C619" t="str">
        <f t="shared" si="9"/>
        <v>jun.12</v>
      </c>
      <c r="D619" s="4">
        <v>11.9</v>
      </c>
      <c r="E619" s="4">
        <f>Månad[[#This Row],[Medeltemperatur]]-$J$7</f>
        <v>-1.2999999999999989</v>
      </c>
      <c r="F619" s="4">
        <v>90.7</v>
      </c>
      <c r="G619" s="4">
        <f>Månad[[#This Row],[Nederbörd för perioden]]/$K$7*100</f>
        <v>174.42307692307693</v>
      </c>
    </row>
    <row r="620" spans="1:7" x14ac:dyDescent="0.3">
      <c r="A620">
        <v>2012</v>
      </c>
      <c r="B620" t="s">
        <v>9</v>
      </c>
      <c r="C620" t="str">
        <f t="shared" si="9"/>
        <v>jul.12</v>
      </c>
      <c r="D620" s="4">
        <v>16.600000000000001</v>
      </c>
      <c r="E620" s="4">
        <f>Månad[[#This Row],[Medeltemperatur]]-$J$8</f>
        <v>-0.39999999999999858</v>
      </c>
      <c r="F620" s="4">
        <v>67.599999999999994</v>
      </c>
      <c r="G620" s="4">
        <f>Månad[[#This Row],[Nederbörd för perioden]]/$K$8*100</f>
        <v>143.82978723404253</v>
      </c>
    </row>
    <row r="621" spans="1:7" x14ac:dyDescent="0.3">
      <c r="A621">
        <v>2012</v>
      </c>
      <c r="B621" t="s">
        <v>10</v>
      </c>
      <c r="C621" t="str">
        <f t="shared" si="9"/>
        <v>aug.12</v>
      </c>
      <c r="D621" s="4">
        <v>16.100000000000001</v>
      </c>
      <c r="E621" s="4">
        <f>Månad[[#This Row],[Medeltemperatur]]-$J$9</f>
        <v>-0.39999999999999858</v>
      </c>
      <c r="F621" s="4">
        <v>73.900000000000006</v>
      </c>
      <c r="G621" s="4">
        <f>Månad[[#This Row],[Nederbörd för perioden]]/$K$9*100</f>
        <v>119.1935483870968</v>
      </c>
    </row>
    <row r="622" spans="1:7" x14ac:dyDescent="0.3">
      <c r="A622">
        <v>2012</v>
      </c>
      <c r="B622" t="s">
        <v>11</v>
      </c>
      <c r="C622" t="str">
        <f t="shared" si="9"/>
        <v>sep.12</v>
      </c>
      <c r="D622" s="4">
        <v>12.1</v>
      </c>
      <c r="E622" s="4">
        <f>Månad[[#This Row],[Medeltemperatur]]-$J$10</f>
        <v>-0.30000000000000071</v>
      </c>
      <c r="F622" s="4">
        <v>58.4</v>
      </c>
      <c r="G622" s="4">
        <f>Månad[[#This Row],[Nederbörd för perioden]]/$K$10*100</f>
        <v>98.983050847457619</v>
      </c>
    </row>
    <row r="623" spans="1:7" x14ac:dyDescent="0.3">
      <c r="A623">
        <v>2012</v>
      </c>
      <c r="B623" t="s">
        <v>12</v>
      </c>
      <c r="C623" t="str">
        <f t="shared" si="9"/>
        <v>okt.12</v>
      </c>
      <c r="D623" s="4">
        <v>6.7</v>
      </c>
      <c r="E623" s="4">
        <f>Månad[[#This Row],[Medeltemperatur]]-$J$11</f>
        <v>-0.70000000000000018</v>
      </c>
      <c r="F623" s="4">
        <v>159.69999999999999</v>
      </c>
      <c r="G623" s="4">
        <f>Månad[[#This Row],[Nederbörd för perioden]]/$K$11*100</f>
        <v>224.92957746478874</v>
      </c>
    </row>
    <row r="624" spans="1:7" x14ac:dyDescent="0.3">
      <c r="A624">
        <v>2012</v>
      </c>
      <c r="B624" t="s">
        <v>13</v>
      </c>
      <c r="C624" t="str">
        <f t="shared" si="9"/>
        <v>nov.12</v>
      </c>
      <c r="D624" s="4">
        <v>4.4000000000000004</v>
      </c>
      <c r="E624" s="4">
        <f>Månad[[#This Row],[Medeltemperatur]]-$J$12</f>
        <v>0.70000000000000018</v>
      </c>
      <c r="F624" s="4">
        <v>59.1</v>
      </c>
      <c r="G624" s="4">
        <f>Månad[[#This Row],[Nederbörd för perioden]]/$K$12*100</f>
        <v>92.34375</v>
      </c>
    </row>
    <row r="625" spans="1:7" x14ac:dyDescent="0.3">
      <c r="A625">
        <v>2012</v>
      </c>
      <c r="B625" t="s">
        <v>14</v>
      </c>
      <c r="C625" t="str">
        <f t="shared" si="9"/>
        <v>dec.12</v>
      </c>
      <c r="D625" s="4">
        <v>-2.8</v>
      </c>
      <c r="E625" s="4">
        <f>Månad[[#This Row],[Medeltemperatur]]-$J$13</f>
        <v>-3.8</v>
      </c>
      <c r="F625" s="4">
        <v>97</v>
      </c>
      <c r="G625" s="4">
        <f>Månad[[#This Row],[Nederbörd för perioden]]/$K$13*100</f>
        <v>167.24137931034483</v>
      </c>
    </row>
    <row r="626" spans="1:7" x14ac:dyDescent="0.3">
      <c r="A626" s="12">
        <v>2013</v>
      </c>
      <c r="B626" s="12" t="s">
        <v>2</v>
      </c>
      <c r="C626" s="12" t="str">
        <f t="shared" si="9"/>
        <v>jan.13</v>
      </c>
      <c r="D626" s="13">
        <v>-3.2</v>
      </c>
      <c r="E626" s="13">
        <f>Månad[[#This Row],[Medeltemperatur]]-$J$2</f>
        <v>-2.3000000000000003</v>
      </c>
      <c r="F626" s="13">
        <v>25.4</v>
      </c>
      <c r="G626" s="13">
        <f>Månad[[#This Row],[Nederbörd för perioden]]/$K$2*100</f>
        <v>52.916666666666664</v>
      </c>
    </row>
    <row r="627" spans="1:7" x14ac:dyDescent="0.3">
      <c r="A627">
        <v>2013</v>
      </c>
      <c r="B627" t="s">
        <v>4</v>
      </c>
      <c r="C627" t="str">
        <f t="shared" si="9"/>
        <v>feb.13</v>
      </c>
      <c r="D627" s="4">
        <v>-1.1000000000000001</v>
      </c>
      <c r="E627" s="4">
        <f>Månad[[#This Row],[Medeltemperatur]]-$J$3</f>
        <v>0.79999999999999982</v>
      </c>
      <c r="F627" s="4">
        <v>20.8</v>
      </c>
      <c r="G627" s="4">
        <f>Månad[[#This Row],[Nederbörd för perioden]]/$K$3*100</f>
        <v>63.030303030303038</v>
      </c>
    </row>
    <row r="628" spans="1:7" x14ac:dyDescent="0.3">
      <c r="A628">
        <v>2013</v>
      </c>
      <c r="B628" t="s">
        <v>5</v>
      </c>
      <c r="C628" t="str">
        <f t="shared" si="9"/>
        <v>mar.13</v>
      </c>
      <c r="D628" s="4">
        <v>-4</v>
      </c>
      <c r="E628" s="4">
        <f>Månad[[#This Row],[Medeltemperatur]]-$J$4</f>
        <v>-4</v>
      </c>
      <c r="F628" s="4">
        <v>9.6</v>
      </c>
      <c r="G628" s="4">
        <f>Månad[[#This Row],[Nederbörd för perioden]]/$K$4*100</f>
        <v>32</v>
      </c>
    </row>
    <row r="629" spans="1:7" x14ac:dyDescent="0.3">
      <c r="A629">
        <v>2013</v>
      </c>
      <c r="B629" t="s">
        <v>6</v>
      </c>
      <c r="C629" t="str">
        <f t="shared" si="9"/>
        <v>apr.13</v>
      </c>
      <c r="D629" s="4">
        <v>2.6</v>
      </c>
      <c r="E629" s="4">
        <f>Månad[[#This Row],[Medeltemperatur]]-$J$5</f>
        <v>-1.1999999999999997</v>
      </c>
      <c r="F629" s="4">
        <v>36.1</v>
      </c>
      <c r="G629" s="4">
        <f>Månad[[#This Row],[Nederbörd för perioden]]/$K$5*100</f>
        <v>128.92857142857144</v>
      </c>
    </row>
    <row r="630" spans="1:7" x14ac:dyDescent="0.3">
      <c r="A630">
        <v>2013</v>
      </c>
      <c r="B630" t="s">
        <v>7</v>
      </c>
      <c r="C630" t="str">
        <f t="shared" si="9"/>
        <v>maj.13</v>
      </c>
      <c r="D630" s="4">
        <v>10.9</v>
      </c>
      <c r="E630" s="4">
        <f>Månad[[#This Row],[Medeltemperatur]]-$J$6</f>
        <v>2.3000000000000007</v>
      </c>
      <c r="F630" s="4">
        <v>10.1</v>
      </c>
      <c r="G630" s="4">
        <f>Månad[[#This Row],[Nederbörd för perioden]]/$K$6*100</f>
        <v>29.705882352941178</v>
      </c>
    </row>
    <row r="631" spans="1:7" x14ac:dyDescent="0.3">
      <c r="A631">
        <v>2013</v>
      </c>
      <c r="B631" t="s">
        <v>8</v>
      </c>
      <c r="C631" t="str">
        <f t="shared" si="9"/>
        <v>jun.13</v>
      </c>
      <c r="D631" s="4">
        <v>14.6</v>
      </c>
      <c r="E631" s="4">
        <f>Månad[[#This Row],[Medeltemperatur]]-$J$7</f>
        <v>1.4000000000000004</v>
      </c>
      <c r="F631" s="4">
        <v>52.9</v>
      </c>
      <c r="G631" s="4">
        <f>Månad[[#This Row],[Nederbörd för perioden]]/$K$7*100</f>
        <v>101.73076923076923</v>
      </c>
    </row>
    <row r="632" spans="1:7" x14ac:dyDescent="0.3">
      <c r="A632">
        <v>2013</v>
      </c>
      <c r="B632" t="s">
        <v>9</v>
      </c>
      <c r="C632" t="str">
        <f t="shared" si="9"/>
        <v>jul.13</v>
      </c>
      <c r="D632" s="4">
        <v>15.9</v>
      </c>
      <c r="E632" s="4">
        <f>Månad[[#This Row],[Medeltemperatur]]-$J$8</f>
        <v>-1.0999999999999996</v>
      </c>
      <c r="F632" s="4">
        <v>32.1</v>
      </c>
      <c r="G632" s="4">
        <f>Månad[[#This Row],[Nederbörd för perioden]]/$K$8*100</f>
        <v>68.297872340425542</v>
      </c>
    </row>
    <row r="633" spans="1:7" x14ac:dyDescent="0.3">
      <c r="A633">
        <v>2013</v>
      </c>
      <c r="B633" t="s">
        <v>10</v>
      </c>
      <c r="C633" t="str">
        <f t="shared" si="9"/>
        <v>aug.13</v>
      </c>
      <c r="D633" s="4">
        <v>16.600000000000001</v>
      </c>
      <c r="E633" s="4">
        <f>Månad[[#This Row],[Medeltemperatur]]-$J$9</f>
        <v>0.10000000000000142</v>
      </c>
      <c r="F633" s="4">
        <v>38.4</v>
      </c>
      <c r="G633" s="4">
        <f>Månad[[#This Row],[Nederbörd för perioden]]/$K$9*100</f>
        <v>61.935483870967744</v>
      </c>
    </row>
    <row r="634" spans="1:7" x14ac:dyDescent="0.3">
      <c r="A634">
        <v>2013</v>
      </c>
      <c r="B634" t="s">
        <v>11</v>
      </c>
      <c r="C634" t="str">
        <f t="shared" si="9"/>
        <v>sep.13</v>
      </c>
      <c r="D634" s="4">
        <v>12.8</v>
      </c>
      <c r="E634" s="4">
        <f>Månad[[#This Row],[Medeltemperatur]]-$J$10</f>
        <v>0.40000000000000036</v>
      </c>
      <c r="F634" s="4">
        <v>117.2</v>
      </c>
      <c r="G634" s="4">
        <f>Månad[[#This Row],[Nederbörd för perioden]]/$K$10*100</f>
        <v>198.64406779661016</v>
      </c>
    </row>
    <row r="635" spans="1:7" x14ac:dyDescent="0.3">
      <c r="A635">
        <v>2013</v>
      </c>
      <c r="B635" t="s">
        <v>12</v>
      </c>
      <c r="C635" t="str">
        <f t="shared" si="9"/>
        <v>okt.13</v>
      </c>
      <c r="D635" s="4">
        <v>8</v>
      </c>
      <c r="E635" s="4">
        <f>Månad[[#This Row],[Medeltemperatur]]-$J$11</f>
        <v>0.59999999999999964</v>
      </c>
      <c r="F635" s="4">
        <v>90.5</v>
      </c>
      <c r="G635" s="4">
        <f>Månad[[#This Row],[Nederbörd för perioden]]/$K$11*100</f>
        <v>127.46478873239437</v>
      </c>
    </row>
    <row r="636" spans="1:7" x14ac:dyDescent="0.3">
      <c r="A636">
        <v>2013</v>
      </c>
      <c r="B636" t="s">
        <v>13</v>
      </c>
      <c r="C636" t="str">
        <f t="shared" si="9"/>
        <v>nov.13</v>
      </c>
      <c r="D636" s="4">
        <v>5</v>
      </c>
      <c r="E636" s="4">
        <f>Månad[[#This Row],[Medeltemperatur]]-$J$12</f>
        <v>1.2999999999999998</v>
      </c>
      <c r="F636" s="4">
        <v>83.7</v>
      </c>
      <c r="G636" s="4">
        <f>Månad[[#This Row],[Nederbörd för perioden]]/$K$12*100</f>
        <v>130.78125</v>
      </c>
    </row>
    <row r="637" spans="1:7" x14ac:dyDescent="0.3">
      <c r="A637">
        <v>2013</v>
      </c>
      <c r="B637" t="s">
        <v>14</v>
      </c>
      <c r="C637" t="str">
        <f t="shared" si="9"/>
        <v>dec.13</v>
      </c>
      <c r="D637" s="4">
        <v>3.3</v>
      </c>
      <c r="E637" s="4">
        <f>Månad[[#This Row],[Medeltemperatur]]-$J$13</f>
        <v>2.2999999999999998</v>
      </c>
      <c r="F637" s="4">
        <v>61</v>
      </c>
      <c r="G637" s="4">
        <f>Månad[[#This Row],[Nederbörd för perioden]]/$K$13*100</f>
        <v>105.17241379310344</v>
      </c>
    </row>
    <row r="638" spans="1:7" x14ac:dyDescent="0.3">
      <c r="A638" s="12">
        <v>2014</v>
      </c>
      <c r="B638" s="12" t="s">
        <v>2</v>
      </c>
      <c r="C638" s="12" t="str">
        <f t="shared" si="9"/>
        <v>jan.14</v>
      </c>
      <c r="D638" s="13">
        <v>-2.2000000000000002</v>
      </c>
      <c r="E638" s="13">
        <f>Månad[[#This Row],[Medeltemperatur]]-$J$2</f>
        <v>-1.3000000000000003</v>
      </c>
      <c r="F638" s="13">
        <v>48.2</v>
      </c>
      <c r="G638" s="13">
        <f>Månad[[#This Row],[Nederbörd för perioden]]/$K$2*100</f>
        <v>100.41666666666667</v>
      </c>
    </row>
    <row r="639" spans="1:7" x14ac:dyDescent="0.3">
      <c r="A639">
        <v>2014</v>
      </c>
      <c r="B639" t="s">
        <v>4</v>
      </c>
      <c r="C639" t="str">
        <f t="shared" si="9"/>
        <v>feb.14</v>
      </c>
      <c r="D639" s="4">
        <v>1.6</v>
      </c>
      <c r="E639" s="4">
        <f>Månad[[#This Row],[Medeltemperatur]]-$J$3</f>
        <v>3.5</v>
      </c>
      <c r="F639" s="4">
        <v>29.3</v>
      </c>
      <c r="G639" s="4">
        <f>Månad[[#This Row],[Nederbörd för perioden]]/$K$3*100</f>
        <v>88.787878787878796</v>
      </c>
    </row>
    <row r="640" spans="1:7" x14ac:dyDescent="0.3">
      <c r="A640">
        <v>2014</v>
      </c>
      <c r="B640" t="s">
        <v>5</v>
      </c>
      <c r="C640" t="str">
        <f t="shared" si="9"/>
        <v>mar.14</v>
      </c>
      <c r="D640" s="4">
        <v>2.7</v>
      </c>
      <c r="E640" s="4">
        <f>Månad[[#This Row],[Medeltemperatur]]-$J$4</f>
        <v>2.7</v>
      </c>
      <c r="F640" s="4">
        <v>43.6</v>
      </c>
      <c r="G640" s="4">
        <f>Månad[[#This Row],[Nederbörd för perioden]]/$K$4*100</f>
        <v>145.33333333333334</v>
      </c>
    </row>
    <row r="641" spans="1:7" x14ac:dyDescent="0.3">
      <c r="A641">
        <v>2014</v>
      </c>
      <c r="B641" t="s">
        <v>6</v>
      </c>
      <c r="C641" t="str">
        <f t="shared" si="9"/>
        <v>apr.14</v>
      </c>
      <c r="D641" s="4">
        <v>4.7</v>
      </c>
      <c r="E641" s="4">
        <f>Månad[[#This Row],[Medeltemperatur]]-$J$5</f>
        <v>0.90000000000000036</v>
      </c>
      <c r="F641" s="4">
        <v>29.4</v>
      </c>
      <c r="G641" s="4">
        <f>Månad[[#This Row],[Nederbörd för perioden]]/$K$5*100</f>
        <v>105</v>
      </c>
    </row>
    <row r="642" spans="1:7" x14ac:dyDescent="0.3">
      <c r="A642">
        <v>2014</v>
      </c>
      <c r="B642" t="s">
        <v>7</v>
      </c>
      <c r="C642" t="str">
        <f t="shared" ref="C642:C661" si="10">LEFT(B642,3)&amp;"."&amp;RIGHT(A642,2)</f>
        <v>maj.14</v>
      </c>
      <c r="D642" s="4">
        <v>8.6999999999999993</v>
      </c>
      <c r="E642" s="4">
        <f>Månad[[#This Row],[Medeltemperatur]]-$J$6</f>
        <v>9.9999999999999645E-2</v>
      </c>
      <c r="F642" s="4">
        <v>29</v>
      </c>
      <c r="G642" s="4">
        <f>Månad[[#This Row],[Nederbörd för perioden]]/$K$6*100</f>
        <v>85.294117647058826</v>
      </c>
    </row>
    <row r="643" spans="1:7" x14ac:dyDescent="0.3">
      <c r="A643">
        <v>2014</v>
      </c>
      <c r="B643" t="s">
        <v>8</v>
      </c>
      <c r="C643" t="str">
        <f t="shared" si="10"/>
        <v>jun.14</v>
      </c>
      <c r="D643" s="4">
        <v>12.1</v>
      </c>
      <c r="E643" s="4">
        <f>Månad[[#This Row],[Medeltemperatur]]-$J$7</f>
        <v>-1.0999999999999996</v>
      </c>
      <c r="F643" s="4">
        <v>62.3</v>
      </c>
      <c r="G643" s="4">
        <f>Månad[[#This Row],[Nederbörd för perioden]]/$K$7*100</f>
        <v>119.80769230769231</v>
      </c>
    </row>
    <row r="644" spans="1:7" x14ac:dyDescent="0.3">
      <c r="A644">
        <v>2014</v>
      </c>
      <c r="B644" t="s">
        <v>9</v>
      </c>
      <c r="C644" t="str">
        <f t="shared" si="10"/>
        <v>jul.14</v>
      </c>
      <c r="D644" s="4">
        <v>19.3</v>
      </c>
      <c r="E644" s="4">
        <f>Månad[[#This Row],[Medeltemperatur]]-$J$8</f>
        <v>2.3000000000000007</v>
      </c>
      <c r="F644" s="4">
        <v>27.9</v>
      </c>
      <c r="G644" s="4">
        <f>Månad[[#This Row],[Nederbörd för perioden]]/$K$8*100</f>
        <v>59.361702127659576</v>
      </c>
    </row>
    <row r="645" spans="1:7" x14ac:dyDescent="0.3">
      <c r="A645">
        <v>2014</v>
      </c>
      <c r="B645" t="s">
        <v>10</v>
      </c>
      <c r="C645" t="str">
        <f t="shared" si="10"/>
        <v>aug.14</v>
      </c>
      <c r="D645" s="4">
        <v>17.399999999999999</v>
      </c>
      <c r="E645" s="4">
        <f>Månad[[#This Row],[Medeltemperatur]]-$J$9</f>
        <v>0.89999999999999858</v>
      </c>
      <c r="F645" s="4">
        <v>61.3</v>
      </c>
      <c r="G645" s="4">
        <f>Månad[[#This Row],[Nederbörd för perioden]]/$K$9*100</f>
        <v>98.870967741935473</v>
      </c>
    </row>
    <row r="646" spans="1:7" x14ac:dyDescent="0.3">
      <c r="A646">
        <v>2014</v>
      </c>
      <c r="B646" t="s">
        <v>11</v>
      </c>
      <c r="C646" t="str">
        <f t="shared" si="10"/>
        <v>sep.14</v>
      </c>
      <c r="D646" s="4">
        <v>12.8</v>
      </c>
      <c r="E646" s="4">
        <f>Månad[[#This Row],[Medeltemperatur]]-$J$10</f>
        <v>0.40000000000000036</v>
      </c>
      <c r="F646" s="4">
        <v>60.3</v>
      </c>
      <c r="G646" s="4">
        <f>Månad[[#This Row],[Nederbörd för perioden]]/$K$10*100</f>
        <v>102.20338983050847</v>
      </c>
    </row>
    <row r="647" spans="1:7" x14ac:dyDescent="0.3">
      <c r="A647">
        <v>2014</v>
      </c>
      <c r="B647" t="s">
        <v>12</v>
      </c>
      <c r="C647" t="str">
        <f t="shared" si="10"/>
        <v>okt.14</v>
      </c>
      <c r="D647" s="4">
        <v>8.6999999999999993</v>
      </c>
      <c r="E647" s="4">
        <f>Månad[[#This Row],[Medeltemperatur]]-$J$11</f>
        <v>1.2999999999999989</v>
      </c>
      <c r="F647" s="4">
        <v>73.599999999999994</v>
      </c>
      <c r="G647" s="4">
        <f>Månad[[#This Row],[Nederbörd för perioden]]/$K$11*100</f>
        <v>103.66197183098591</v>
      </c>
    </row>
    <row r="648" spans="1:7" x14ac:dyDescent="0.3">
      <c r="A648">
        <v>2014</v>
      </c>
      <c r="B648" t="s">
        <v>13</v>
      </c>
      <c r="C648" t="str">
        <f t="shared" si="10"/>
        <v>nov.14</v>
      </c>
      <c r="D648" s="4">
        <v>5.2</v>
      </c>
      <c r="E648" s="4">
        <f>Månad[[#This Row],[Medeltemperatur]]-$J$12</f>
        <v>1.5</v>
      </c>
      <c r="F648" s="4">
        <v>43.6</v>
      </c>
      <c r="G648" s="4">
        <f>Månad[[#This Row],[Nederbörd för perioden]]/$K$12*100</f>
        <v>68.125</v>
      </c>
    </row>
    <row r="649" spans="1:7" x14ac:dyDescent="0.3">
      <c r="A649">
        <v>2014</v>
      </c>
      <c r="B649" t="s">
        <v>14</v>
      </c>
      <c r="C649" t="str">
        <f t="shared" si="10"/>
        <v>dec.14</v>
      </c>
      <c r="D649" s="4">
        <v>1.4</v>
      </c>
      <c r="E649" s="4">
        <f>Månad[[#This Row],[Medeltemperatur]]-$J$13</f>
        <v>0.39999999999999991</v>
      </c>
      <c r="F649" s="4">
        <v>58</v>
      </c>
      <c r="G649" s="4">
        <f>Månad[[#This Row],[Nederbörd för perioden]]/$K$13*100</f>
        <v>100</v>
      </c>
    </row>
    <row r="650" spans="1:7" x14ac:dyDescent="0.3">
      <c r="A650" s="12">
        <v>2015</v>
      </c>
      <c r="B650" s="12" t="s">
        <v>2</v>
      </c>
      <c r="C650" s="12" t="str">
        <f t="shared" si="10"/>
        <v>jan.15</v>
      </c>
      <c r="D650" s="13">
        <v>1.3</v>
      </c>
      <c r="E650" s="13">
        <f>Månad[[#This Row],[Medeltemperatur]]-$J$2</f>
        <v>2.2000000000000002</v>
      </c>
      <c r="F650" s="13">
        <v>92.6</v>
      </c>
      <c r="G650" s="13">
        <f>Månad[[#This Row],[Nederbörd för perioden]]/$K$2*100</f>
        <v>192.91666666666666</v>
      </c>
    </row>
    <row r="651" spans="1:7" x14ac:dyDescent="0.3">
      <c r="A651">
        <v>2015</v>
      </c>
      <c r="B651" t="s">
        <v>4</v>
      </c>
      <c r="C651" t="str">
        <f t="shared" si="10"/>
        <v>feb.15</v>
      </c>
      <c r="D651" s="4">
        <v>1.6</v>
      </c>
      <c r="E651" s="4">
        <f>Månad[[#This Row],[Medeltemperatur]]-$J$3</f>
        <v>3.5</v>
      </c>
      <c r="F651" s="4">
        <v>23.2</v>
      </c>
      <c r="G651" s="4">
        <f>Månad[[#This Row],[Nederbörd för perioden]]/$K$3*100</f>
        <v>70.303030303030297</v>
      </c>
    </row>
    <row r="652" spans="1:7" x14ac:dyDescent="0.3">
      <c r="A652">
        <v>2015</v>
      </c>
      <c r="B652" t="s">
        <v>5</v>
      </c>
      <c r="C652" t="str">
        <f t="shared" si="10"/>
        <v>mar.15</v>
      </c>
      <c r="D652" s="4">
        <v>2.5</v>
      </c>
      <c r="E652" s="4">
        <f>Månad[[#This Row],[Medeltemperatur]]-$J$4</f>
        <v>2.5</v>
      </c>
      <c r="F652" s="4">
        <v>43</v>
      </c>
      <c r="G652" s="4">
        <f>Månad[[#This Row],[Nederbörd för perioden]]/$K$4*100</f>
        <v>143.33333333333334</v>
      </c>
    </row>
    <row r="653" spans="1:7" x14ac:dyDescent="0.3">
      <c r="A653">
        <v>2015</v>
      </c>
      <c r="B653" t="s">
        <v>6</v>
      </c>
      <c r="C653" t="str">
        <f t="shared" si="10"/>
        <v>apr.15</v>
      </c>
      <c r="D653" s="4">
        <v>5.2</v>
      </c>
      <c r="E653" s="4">
        <f>Månad[[#This Row],[Medeltemperatur]]-$J$5</f>
        <v>1.4000000000000004</v>
      </c>
      <c r="F653" s="4">
        <v>8.1999999999999993</v>
      </c>
      <c r="G653" s="4">
        <f>Månad[[#This Row],[Nederbörd för perioden]]/$K$5*100</f>
        <v>29.285714285714281</v>
      </c>
    </row>
    <row r="654" spans="1:7" x14ac:dyDescent="0.3">
      <c r="A654">
        <v>2015</v>
      </c>
      <c r="B654" t="s">
        <v>7</v>
      </c>
      <c r="C654" t="str">
        <f t="shared" si="10"/>
        <v>maj.15</v>
      </c>
      <c r="D654" s="4">
        <v>8.3000000000000007</v>
      </c>
      <c r="E654" s="4">
        <f>Månad[[#This Row],[Medeltemperatur]]-$J$6</f>
        <v>-0.29999999999999893</v>
      </c>
      <c r="F654" s="4">
        <v>70.3</v>
      </c>
      <c r="G654" s="4">
        <f>Månad[[#This Row],[Nederbörd för perioden]]/$K$6*100</f>
        <v>206.76470588235293</v>
      </c>
    </row>
    <row r="655" spans="1:7" x14ac:dyDescent="0.3">
      <c r="A655">
        <v>2015</v>
      </c>
      <c r="B655" t="s">
        <v>8</v>
      </c>
      <c r="C655" t="str">
        <f t="shared" si="10"/>
        <v>jun.15</v>
      </c>
      <c r="D655" s="4">
        <v>12.6</v>
      </c>
      <c r="E655" s="4">
        <f>Månad[[#This Row],[Medeltemperatur]]-$J$7</f>
        <v>-0.59999999999999964</v>
      </c>
      <c r="F655" s="4">
        <v>47.9</v>
      </c>
      <c r="G655" s="4">
        <f>Månad[[#This Row],[Nederbörd för perioden]]/$K$7*100</f>
        <v>92.115384615384613</v>
      </c>
    </row>
    <row r="656" spans="1:7" x14ac:dyDescent="0.3">
      <c r="A656">
        <v>2015</v>
      </c>
      <c r="B656" t="s">
        <v>9</v>
      </c>
      <c r="C656" t="str">
        <f t="shared" si="10"/>
        <v>jul.15</v>
      </c>
      <c r="D656" s="4">
        <v>15.8</v>
      </c>
      <c r="E656" s="4">
        <f>Månad[[#This Row],[Medeltemperatur]]-$J$8</f>
        <v>-1.1999999999999993</v>
      </c>
      <c r="F656" s="4">
        <v>107.2</v>
      </c>
      <c r="G656" s="4">
        <f>Månad[[#This Row],[Nederbörd för perioden]]/$K$8*100</f>
        <v>228.08510638297875</v>
      </c>
    </row>
    <row r="657" spans="1:7" x14ac:dyDescent="0.3">
      <c r="A657">
        <v>2015</v>
      </c>
      <c r="B657" t="s">
        <v>10</v>
      </c>
      <c r="C657" t="str">
        <f t="shared" si="10"/>
        <v>aug.15</v>
      </c>
      <c r="D657" s="4">
        <v>16.8</v>
      </c>
      <c r="E657" s="4">
        <f>Månad[[#This Row],[Medeltemperatur]]-$J$9</f>
        <v>0.30000000000000071</v>
      </c>
      <c r="F657" s="4">
        <v>10.199999999999999</v>
      </c>
      <c r="G657" s="4">
        <f>Månad[[#This Row],[Nederbörd för perioden]]/$K$9*100</f>
        <v>16.451612903225804</v>
      </c>
    </row>
    <row r="658" spans="1:7" x14ac:dyDescent="0.3">
      <c r="A658">
        <v>2015</v>
      </c>
      <c r="B658" t="s">
        <v>11</v>
      </c>
      <c r="C658" t="str">
        <f t="shared" si="10"/>
        <v>sep.15</v>
      </c>
      <c r="D658" s="4">
        <v>13.6</v>
      </c>
      <c r="E658" s="4">
        <f>Månad[[#This Row],[Medeltemperatur]]-$J$10</f>
        <v>1.1999999999999993</v>
      </c>
      <c r="F658" s="4">
        <v>128.5</v>
      </c>
      <c r="G658" s="4">
        <f>Månad[[#This Row],[Nederbörd för perioden]]/$K$10*100</f>
        <v>217.79661016949152</v>
      </c>
    </row>
    <row r="659" spans="1:7" x14ac:dyDescent="0.3">
      <c r="A659">
        <v>2015</v>
      </c>
      <c r="B659" t="s">
        <v>12</v>
      </c>
      <c r="C659" t="str">
        <f t="shared" si="10"/>
        <v>okt.15</v>
      </c>
      <c r="D659" s="4">
        <v>7.4</v>
      </c>
      <c r="E659" s="4">
        <f>Månad[[#This Row],[Medeltemperatur]]-$J$11</f>
        <v>0</v>
      </c>
      <c r="F659" s="4">
        <v>8</v>
      </c>
      <c r="G659" s="4">
        <f>Månad[[#This Row],[Nederbörd för perioden]]/$K$11*100</f>
        <v>11.267605633802818</v>
      </c>
    </row>
    <row r="660" spans="1:7" x14ac:dyDescent="0.3">
      <c r="A660">
        <v>2015</v>
      </c>
      <c r="B660" t="s">
        <v>13</v>
      </c>
      <c r="C660" t="str">
        <f t="shared" si="10"/>
        <v>nov.15</v>
      </c>
      <c r="D660" s="4">
        <v>5.7</v>
      </c>
      <c r="E660" s="4">
        <f>Månad[[#This Row],[Medeltemperatur]]-$J$12</f>
        <v>2</v>
      </c>
      <c r="F660" s="4">
        <v>80.7</v>
      </c>
      <c r="G660" s="4">
        <f>Månad[[#This Row],[Nederbörd för perioden]]/$K$12*100</f>
        <v>126.09375</v>
      </c>
    </row>
    <row r="661" spans="1:7" x14ac:dyDescent="0.3">
      <c r="A661">
        <v>2015</v>
      </c>
      <c r="B661" t="s">
        <v>14</v>
      </c>
      <c r="C661" t="str">
        <f t="shared" si="10"/>
        <v>dec.15</v>
      </c>
      <c r="D661" s="4">
        <v>3.9</v>
      </c>
      <c r="E661" s="4">
        <f>Månad[[#This Row],[Medeltemperatur]]-$J$13</f>
        <v>2.9</v>
      </c>
      <c r="F661" s="4">
        <v>48.1</v>
      </c>
      <c r="G661" s="4">
        <f>Månad[[#This Row],[Nederbörd för perioden]]/$K$13*100</f>
        <v>82.931034482758619</v>
      </c>
    </row>
    <row r="662" spans="1:7" x14ac:dyDescent="0.3">
      <c r="A662" s="12">
        <v>2016</v>
      </c>
      <c r="B662" s="12" t="s">
        <v>2</v>
      </c>
      <c r="C662" s="12" t="str">
        <f>LEFT(B662,3)&amp;"."&amp;RIGHT(A662,2)</f>
        <v>jan.16</v>
      </c>
      <c r="D662" s="13">
        <v>-3.9</v>
      </c>
      <c r="E662" s="13">
        <f>Månad[[#This Row],[Medeltemperatur]]-$J$2</f>
        <v>-3</v>
      </c>
      <c r="F662" s="13">
        <v>61.5</v>
      </c>
      <c r="G662" s="13">
        <f>Månad[[#This Row],[Nederbörd för perioden]]/$K$2*100</f>
        <v>128.125</v>
      </c>
    </row>
    <row r="663" spans="1:7" x14ac:dyDescent="0.3">
      <c r="A663">
        <v>2016</v>
      </c>
      <c r="B663" t="s">
        <v>4</v>
      </c>
      <c r="C663" t="str">
        <f t="shared" ref="C663:C684" si="11">LEFT(B663,3)&amp;"."&amp;RIGHT(A663,2)</f>
        <v>feb.16</v>
      </c>
      <c r="D663" s="4">
        <v>0.4</v>
      </c>
      <c r="E663" s="4">
        <f>Månad[[#This Row],[Medeltemperatur]]-$J$3</f>
        <v>2.2999999999999998</v>
      </c>
      <c r="F663" s="4">
        <v>42.9</v>
      </c>
      <c r="G663" s="4">
        <f>Månad[[#This Row],[Nederbörd för perioden]]/$K$3*100</f>
        <v>130</v>
      </c>
    </row>
    <row r="664" spans="1:7" x14ac:dyDescent="0.3">
      <c r="A664">
        <v>2016</v>
      </c>
      <c r="B664" t="s">
        <v>5</v>
      </c>
      <c r="C664" t="str">
        <f t="shared" si="11"/>
        <v>mar.16</v>
      </c>
      <c r="D664" s="4">
        <v>1.4</v>
      </c>
      <c r="E664" s="4">
        <f>Månad[[#This Row],[Medeltemperatur]]-$J$4</f>
        <v>1.4</v>
      </c>
      <c r="F664" s="4">
        <v>10</v>
      </c>
      <c r="G664" s="4">
        <f>Månad[[#This Row],[Nederbörd för perioden]]/$K$4*100</f>
        <v>33.333333333333329</v>
      </c>
    </row>
    <row r="665" spans="1:7" x14ac:dyDescent="0.3">
      <c r="A665">
        <v>2016</v>
      </c>
      <c r="B665" t="s">
        <v>6</v>
      </c>
      <c r="C665" t="str">
        <f t="shared" si="11"/>
        <v>apr.16</v>
      </c>
      <c r="D665" s="4">
        <v>4.2</v>
      </c>
      <c r="E665" s="4">
        <f>Månad[[#This Row],[Medeltemperatur]]-$J$5</f>
        <v>0.40000000000000036</v>
      </c>
      <c r="F665" s="4">
        <v>22.9</v>
      </c>
      <c r="G665" s="4">
        <f>Månad[[#This Row],[Nederbörd för perioden]]/$K$5*100</f>
        <v>81.785714285714278</v>
      </c>
    </row>
    <row r="666" spans="1:7" x14ac:dyDescent="0.3">
      <c r="A666">
        <v>2016</v>
      </c>
      <c r="B666" t="s">
        <v>7</v>
      </c>
      <c r="C666" t="str">
        <f t="shared" si="11"/>
        <v>maj.16</v>
      </c>
      <c r="D666" s="4">
        <v>10.4</v>
      </c>
      <c r="E666" s="4">
        <f>Månad[[#This Row],[Medeltemperatur]]-$J$6</f>
        <v>1.8000000000000007</v>
      </c>
      <c r="F666" s="4">
        <v>27.5</v>
      </c>
      <c r="G666" s="4">
        <f>Månad[[#This Row],[Nederbörd för perioden]]/$K$6*100</f>
        <v>80.882352941176478</v>
      </c>
    </row>
    <row r="667" spans="1:7" x14ac:dyDescent="0.3">
      <c r="A667">
        <v>2016</v>
      </c>
      <c r="B667" t="s">
        <v>8</v>
      </c>
      <c r="C667" t="str">
        <f t="shared" si="11"/>
        <v>jun.16</v>
      </c>
      <c r="D667" s="4">
        <v>14.1</v>
      </c>
      <c r="E667" s="4">
        <f>Månad[[#This Row],[Medeltemperatur]]-$J$7</f>
        <v>0.90000000000000036</v>
      </c>
      <c r="F667" s="4">
        <v>55.6</v>
      </c>
      <c r="G667" s="4">
        <f>Månad[[#This Row],[Nederbörd för perioden]]/$K$7*100</f>
        <v>106.92307692307692</v>
      </c>
    </row>
    <row r="668" spans="1:7" x14ac:dyDescent="0.3">
      <c r="A668">
        <v>2016</v>
      </c>
      <c r="B668" t="s">
        <v>9</v>
      </c>
      <c r="C668" t="str">
        <f t="shared" si="11"/>
        <v>jul.16</v>
      </c>
      <c r="D668" s="4">
        <v>17.399999999999999</v>
      </c>
      <c r="E668" s="4">
        <f>Månad[[#This Row],[Medeltemperatur]]-$J$8</f>
        <v>0.39999999999999858</v>
      </c>
      <c r="F668" s="4">
        <v>16.600000000000001</v>
      </c>
      <c r="G668" s="4">
        <f>Månad[[#This Row],[Nederbörd för perioden]]/$K$8*100</f>
        <v>35.319148936170215</v>
      </c>
    </row>
    <row r="669" spans="1:7" x14ac:dyDescent="0.3">
      <c r="A669">
        <v>2016</v>
      </c>
      <c r="B669" t="s">
        <v>10</v>
      </c>
      <c r="C669" t="str">
        <f t="shared" si="11"/>
        <v>aug.16</v>
      </c>
      <c r="D669" s="4">
        <v>15.6</v>
      </c>
      <c r="E669" s="4">
        <f>Månad[[#This Row],[Medeltemperatur]]-$J$9</f>
        <v>-0.90000000000000036</v>
      </c>
      <c r="F669" s="4">
        <v>103.9</v>
      </c>
      <c r="G669" s="4">
        <f>Månad[[#This Row],[Nederbörd för perioden]]/$K$9*100</f>
        <v>167.58064516129033</v>
      </c>
    </row>
    <row r="670" spans="1:7" x14ac:dyDescent="0.3">
      <c r="A670">
        <v>2016</v>
      </c>
      <c r="B670" t="s">
        <v>11</v>
      </c>
      <c r="C670" t="str">
        <f t="shared" si="11"/>
        <v>sep.16</v>
      </c>
      <c r="D670" s="4">
        <v>13.5</v>
      </c>
      <c r="E670" s="4">
        <f>Månad[[#This Row],[Medeltemperatur]]-$J$10</f>
        <v>1.0999999999999996</v>
      </c>
      <c r="F670" s="4">
        <v>19.100000000000001</v>
      </c>
      <c r="G670" s="4">
        <f>Månad[[#This Row],[Nederbörd för perioden]]/$K$10*100</f>
        <v>32.372881355932201</v>
      </c>
    </row>
    <row r="671" spans="1:7" x14ac:dyDescent="0.3">
      <c r="A671">
        <v>2016</v>
      </c>
      <c r="B671" t="s">
        <v>12</v>
      </c>
      <c r="C671" t="str">
        <f t="shared" si="11"/>
        <v>okt.16</v>
      </c>
      <c r="D671" s="4">
        <v>6.9</v>
      </c>
      <c r="E671" s="4">
        <f>Månad[[#This Row],[Medeltemperatur]]-$J$11</f>
        <v>-0.5</v>
      </c>
      <c r="F671" s="4">
        <v>22</v>
      </c>
      <c r="G671" s="4">
        <f>Månad[[#This Row],[Nederbörd för perioden]]/$K$11*100</f>
        <v>30.985915492957744</v>
      </c>
    </row>
    <row r="672" spans="1:7" x14ac:dyDescent="0.3">
      <c r="A672">
        <v>2016</v>
      </c>
      <c r="B672" t="s">
        <v>13</v>
      </c>
      <c r="C672" t="str">
        <f t="shared" si="11"/>
        <v>nov.16</v>
      </c>
      <c r="D672" s="4">
        <v>2.1</v>
      </c>
      <c r="E672" s="4">
        <f>Månad[[#This Row],[Medeltemperatur]]-$J$12</f>
        <v>-1.6</v>
      </c>
      <c r="F672" s="4">
        <v>79</v>
      </c>
      <c r="G672" s="4">
        <f>Månad[[#This Row],[Nederbörd för perioden]]/$K$12*100</f>
        <v>123.4375</v>
      </c>
    </row>
    <row r="673" spans="1:7" x14ac:dyDescent="0.3">
      <c r="A673">
        <v>2016</v>
      </c>
      <c r="B673" t="s">
        <v>14</v>
      </c>
      <c r="C673" t="str">
        <f t="shared" si="11"/>
        <v>dec.16</v>
      </c>
      <c r="D673" s="4">
        <v>2.2000000000000002</v>
      </c>
      <c r="E673" s="4">
        <f>Månad[[#This Row],[Medeltemperatur]]-$J$13</f>
        <v>1.2000000000000002</v>
      </c>
      <c r="F673" s="4">
        <v>18.5</v>
      </c>
      <c r="G673" s="4">
        <f>Månad[[#This Row],[Nederbörd för perioden]]/$K$13*100</f>
        <v>31.896551724137932</v>
      </c>
    </row>
    <row r="674" spans="1:7" x14ac:dyDescent="0.3">
      <c r="A674" s="12">
        <v>2017</v>
      </c>
      <c r="B674" s="12" t="s">
        <v>2</v>
      </c>
      <c r="C674" s="12" t="str">
        <f t="shared" si="11"/>
        <v>jan.17</v>
      </c>
      <c r="D674" s="13">
        <v>0</v>
      </c>
      <c r="E674" s="13">
        <f>Månad[[#This Row],[Medeltemperatur]]-$J$2</f>
        <v>0.9</v>
      </c>
      <c r="F674" s="13">
        <v>9.6</v>
      </c>
      <c r="G674" s="13">
        <f>Månad[[#This Row],[Nederbörd för perioden]]/$K$2*100</f>
        <v>20</v>
      </c>
    </row>
    <row r="675" spans="1:7" x14ac:dyDescent="0.3">
      <c r="A675">
        <v>2017</v>
      </c>
      <c r="B675" t="s">
        <v>4</v>
      </c>
      <c r="C675" t="str">
        <f t="shared" si="11"/>
        <v>feb.17</v>
      </c>
      <c r="D675" s="4">
        <v>-0.5</v>
      </c>
      <c r="E675" s="4">
        <f>Månad[[#This Row],[Medeltemperatur]]-$J$3</f>
        <v>1.4</v>
      </c>
      <c r="F675" s="4">
        <v>25.1</v>
      </c>
      <c r="G675" s="4">
        <f>Månad[[#This Row],[Nederbörd för perioden]]/$K$3*100</f>
        <v>76.060606060606062</v>
      </c>
    </row>
    <row r="676" spans="1:7" x14ac:dyDescent="0.3">
      <c r="A676">
        <v>2017</v>
      </c>
      <c r="B676" t="s">
        <v>5</v>
      </c>
      <c r="C676" t="str">
        <f t="shared" si="11"/>
        <v>mar.17</v>
      </c>
      <c r="D676" s="4">
        <v>1.7</v>
      </c>
      <c r="E676" s="4">
        <f>Månad[[#This Row],[Medeltemperatur]]-$J$4</f>
        <v>1.7</v>
      </c>
      <c r="F676" s="4">
        <v>23.2</v>
      </c>
      <c r="G676" s="4">
        <f>Månad[[#This Row],[Nederbörd för perioden]]/$K$4*100</f>
        <v>77.333333333333329</v>
      </c>
    </row>
    <row r="677" spans="1:7" x14ac:dyDescent="0.3">
      <c r="A677">
        <v>2017</v>
      </c>
      <c r="B677" t="s">
        <v>6</v>
      </c>
      <c r="C677" t="str">
        <f t="shared" si="11"/>
        <v>apr.17</v>
      </c>
      <c r="D677" s="4">
        <v>2.9</v>
      </c>
      <c r="E677" s="4">
        <f>Månad[[#This Row],[Medeltemperatur]]-$J$5</f>
        <v>-0.89999999999999991</v>
      </c>
      <c r="F677" s="4">
        <v>39.9</v>
      </c>
      <c r="G677" s="4">
        <f>Månad[[#This Row],[Nederbörd för perioden]]/$K$5*100</f>
        <v>142.5</v>
      </c>
    </row>
    <row r="678" spans="1:7" x14ac:dyDescent="0.3">
      <c r="A678">
        <v>2017</v>
      </c>
      <c r="B678" t="s">
        <v>7</v>
      </c>
      <c r="C678" t="str">
        <f t="shared" si="11"/>
        <v>maj.17</v>
      </c>
      <c r="D678" s="4">
        <v>7.7</v>
      </c>
      <c r="E678" s="4">
        <f>Månad[[#This Row],[Medeltemperatur]]-$J$6</f>
        <v>-0.89999999999999947</v>
      </c>
      <c r="F678" s="4">
        <v>22.6</v>
      </c>
      <c r="G678" s="4">
        <f>Månad[[#This Row],[Nederbörd för perioden]]/$K$6*100</f>
        <v>66.47058823529413</v>
      </c>
    </row>
    <row r="679" spans="1:7" x14ac:dyDescent="0.3">
      <c r="A679">
        <v>2017</v>
      </c>
      <c r="B679" t="s">
        <v>8</v>
      </c>
      <c r="C679" t="str">
        <f t="shared" si="11"/>
        <v>jun.17</v>
      </c>
      <c r="D679" s="4">
        <v>12.8</v>
      </c>
      <c r="E679" s="4">
        <f>Månad[[#This Row],[Medeltemperatur]]-$J$7</f>
        <v>-0.39999999999999858</v>
      </c>
      <c r="F679" s="4">
        <v>44.7</v>
      </c>
      <c r="G679" s="4">
        <f>Månad[[#This Row],[Nederbörd för perioden]]/$K$7*100</f>
        <v>85.961538461538467</v>
      </c>
    </row>
    <row r="680" spans="1:7" x14ac:dyDescent="0.3">
      <c r="A680">
        <v>2017</v>
      </c>
      <c r="B680" t="s">
        <v>9</v>
      </c>
      <c r="C680" t="str">
        <f t="shared" si="11"/>
        <v>jul.17</v>
      </c>
      <c r="D680" s="4">
        <v>15.5</v>
      </c>
      <c r="E680" s="4">
        <f>Månad[[#This Row],[Medeltemperatur]]-$J$8</f>
        <v>-1.5</v>
      </c>
      <c r="F680" s="4">
        <v>24.1</v>
      </c>
      <c r="G680" s="4">
        <f>Månad[[#This Row],[Nederbörd för perioden]]/$K$8*100</f>
        <v>51.276595744680854</v>
      </c>
    </row>
    <row r="681" spans="1:7" x14ac:dyDescent="0.3">
      <c r="A681">
        <v>2017</v>
      </c>
      <c r="B681" t="s">
        <v>10</v>
      </c>
      <c r="C681" t="str">
        <f t="shared" si="11"/>
        <v>aug.17</v>
      </c>
      <c r="D681" s="4">
        <v>15.8</v>
      </c>
      <c r="E681" s="4">
        <f>Månad[[#This Row],[Medeltemperatur]]-$J$9</f>
        <v>-0.69999999999999929</v>
      </c>
      <c r="F681" s="4">
        <v>83.9</v>
      </c>
      <c r="G681" s="4">
        <f>Månad[[#This Row],[Nederbörd för perioden]]/$K$9*100</f>
        <v>135.32258064516128</v>
      </c>
    </row>
    <row r="682" spans="1:7" x14ac:dyDescent="0.3">
      <c r="A682">
        <v>2017</v>
      </c>
      <c r="B682" t="s">
        <v>11</v>
      </c>
      <c r="C682" t="str">
        <f t="shared" si="11"/>
        <v>sep.17</v>
      </c>
      <c r="D682" s="4">
        <v>12.7</v>
      </c>
      <c r="E682" s="4">
        <f>Månad[[#This Row],[Medeltemperatur]]-$J$10</f>
        <v>0.29999999999999893</v>
      </c>
      <c r="F682" s="4">
        <v>34.700000000000003</v>
      </c>
      <c r="G682" s="4">
        <f>Månad[[#This Row],[Nederbörd för perioden]]/$K$10*100</f>
        <v>58.813559322033903</v>
      </c>
    </row>
    <row r="683" spans="1:7" x14ac:dyDescent="0.3">
      <c r="A683">
        <v>2017</v>
      </c>
      <c r="B683" t="s">
        <v>12</v>
      </c>
      <c r="C683" t="str">
        <f t="shared" si="11"/>
        <v>okt.17</v>
      </c>
      <c r="D683" s="4">
        <v>7.5</v>
      </c>
      <c r="E683" s="4">
        <f>Månad[[#This Row],[Medeltemperatur]]-$J$11</f>
        <v>9.9999999999999645E-2</v>
      </c>
      <c r="F683" s="4">
        <v>162</v>
      </c>
      <c r="G683" s="4">
        <f>Månad[[#This Row],[Nederbörd för perioden]]/$K$11*100</f>
        <v>228.16901408450704</v>
      </c>
    </row>
    <row r="684" spans="1:7" x14ac:dyDescent="0.3">
      <c r="A684">
        <v>2017</v>
      </c>
      <c r="B684" t="s">
        <v>13</v>
      </c>
      <c r="C684" t="str">
        <f t="shared" si="11"/>
        <v>nov.17</v>
      </c>
      <c r="D684" s="4">
        <v>4.5999999999999996</v>
      </c>
      <c r="E684" s="4">
        <f>Månad[[#This Row],[Medeltemperatur]]-$J$12</f>
        <v>0.89999999999999947</v>
      </c>
      <c r="F684" s="4">
        <v>70.900000000000006</v>
      </c>
      <c r="G684" s="4">
        <f>Månad[[#This Row],[Nederbörd för perioden]]/$K$12*100</f>
        <v>110.78125000000001</v>
      </c>
    </row>
    <row r="685" spans="1:7" x14ac:dyDescent="0.3">
      <c r="A685">
        <v>2017</v>
      </c>
      <c r="B685" t="s">
        <v>14</v>
      </c>
      <c r="C685" t="str">
        <f>LEFT(B685,3)&amp;"."&amp;RIGHT(A685,2)</f>
        <v>dec.17</v>
      </c>
      <c r="D685" s="4">
        <v>2.2999999999999998</v>
      </c>
      <c r="E685" s="4">
        <f>Månad[[#This Row],[Medeltemperatur]]-$J$13</f>
        <v>1.2999999999999998</v>
      </c>
      <c r="F685" s="4">
        <v>78.8</v>
      </c>
      <c r="G685" s="4">
        <f>Månad[[#This Row],[Nederbörd för perioden]]/$K$13*100</f>
        <v>135.86206896551724</v>
      </c>
    </row>
    <row r="686" spans="1:7" x14ac:dyDescent="0.3">
      <c r="A686" s="12">
        <v>2018</v>
      </c>
      <c r="B686" s="12" t="s">
        <v>2</v>
      </c>
      <c r="C686" s="12" t="str">
        <f t="shared" ref="C686:C709" si="12">LEFT(B686,3)&amp;"."&amp;RIGHT(A686,2)</f>
        <v>jan.18</v>
      </c>
      <c r="D686" s="13">
        <v>0</v>
      </c>
      <c r="E686" s="13">
        <f>Månad[[#This Row],[Medeltemperatur]]-$J$2</f>
        <v>0.9</v>
      </c>
      <c r="F686" s="13">
        <v>57.3</v>
      </c>
      <c r="G686" s="13">
        <f>Månad[[#This Row],[Nederbörd för perioden]]/$K$2*100</f>
        <v>119.37499999999999</v>
      </c>
    </row>
    <row r="687" spans="1:7" x14ac:dyDescent="0.3">
      <c r="A687">
        <v>2018</v>
      </c>
      <c r="B687" t="s">
        <v>4</v>
      </c>
      <c r="C687" t="str">
        <f t="shared" si="12"/>
        <v>feb.18</v>
      </c>
      <c r="D687" s="4">
        <v>-4.5</v>
      </c>
      <c r="E687" s="4">
        <f>Månad[[#This Row],[Medeltemperatur]]-$J$3</f>
        <v>-2.6</v>
      </c>
      <c r="F687" s="4">
        <v>20.9</v>
      </c>
      <c r="G687" s="4">
        <f>Månad[[#This Row],[Nederbörd för perioden]]/$K$3*100</f>
        <v>63.333333333333329</v>
      </c>
    </row>
    <row r="688" spans="1:7" x14ac:dyDescent="0.3">
      <c r="A688">
        <v>2018</v>
      </c>
      <c r="B688" t="s">
        <v>5</v>
      </c>
      <c r="C688" t="str">
        <f t="shared" si="12"/>
        <v>mar.18</v>
      </c>
      <c r="D688" s="4">
        <v>-3.1</v>
      </c>
      <c r="E688" s="4">
        <f>Månad[[#This Row],[Medeltemperatur]]-$J$4</f>
        <v>-3.1</v>
      </c>
      <c r="F688" s="4">
        <v>28.1</v>
      </c>
      <c r="G688" s="4">
        <f>Månad[[#This Row],[Nederbörd för perioden]]/$K$4*100</f>
        <v>93.666666666666671</v>
      </c>
    </row>
    <row r="689" spans="1:7" x14ac:dyDescent="0.3">
      <c r="A689">
        <v>2018</v>
      </c>
      <c r="B689" t="s">
        <v>6</v>
      </c>
      <c r="C689" t="str">
        <f t="shared" si="12"/>
        <v>apr.18</v>
      </c>
      <c r="D689" s="4">
        <v>4</v>
      </c>
      <c r="E689" s="4">
        <f>Månad[[#This Row],[Medeltemperatur]]-$J$5</f>
        <v>0.20000000000000018</v>
      </c>
      <c r="F689" s="4">
        <v>29</v>
      </c>
      <c r="G689" s="4">
        <f>Månad[[#This Row],[Nederbörd för perioden]]/$K$5*100</f>
        <v>103.57142857142858</v>
      </c>
    </row>
    <row r="690" spans="1:7" x14ac:dyDescent="0.3">
      <c r="A690">
        <v>2018</v>
      </c>
      <c r="B690" t="s">
        <v>7</v>
      </c>
      <c r="C690" t="str">
        <f t="shared" si="12"/>
        <v>maj.18</v>
      </c>
      <c r="D690" s="4">
        <v>12.4</v>
      </c>
      <c r="E690" s="4">
        <f>Månad[[#This Row],[Medeltemperatur]]-$J$6</f>
        <v>3.8000000000000007</v>
      </c>
      <c r="F690" s="4">
        <v>5.4</v>
      </c>
      <c r="G690" s="4">
        <f>Månad[[#This Row],[Nederbörd för perioden]]/$K$6*100</f>
        <v>15.882352941176473</v>
      </c>
    </row>
    <row r="691" spans="1:7" x14ac:dyDescent="0.3">
      <c r="A691">
        <v>2018</v>
      </c>
      <c r="B691" t="s">
        <v>8</v>
      </c>
      <c r="C691" t="str">
        <f t="shared" si="12"/>
        <v>jun.18</v>
      </c>
      <c r="D691" s="4">
        <v>13.8</v>
      </c>
      <c r="E691" s="4">
        <f>Månad[[#This Row],[Medeltemperatur]]-$J$7</f>
        <v>0.60000000000000142</v>
      </c>
      <c r="F691" s="4">
        <v>22</v>
      </c>
      <c r="G691" s="4">
        <f>Månad[[#This Row],[Nederbörd för perioden]]/$K$7*100</f>
        <v>42.307692307692307</v>
      </c>
    </row>
    <row r="692" spans="1:7" x14ac:dyDescent="0.3">
      <c r="A692">
        <v>2018</v>
      </c>
      <c r="B692" t="s">
        <v>9</v>
      </c>
      <c r="C692" t="str">
        <f t="shared" si="12"/>
        <v>jul.18</v>
      </c>
      <c r="D692" s="4">
        <v>19.8</v>
      </c>
      <c r="E692" s="4">
        <f>Månad[[#This Row],[Medeltemperatur]]-$J$8</f>
        <v>2.8000000000000007</v>
      </c>
      <c r="F692" s="4">
        <v>7.8</v>
      </c>
      <c r="G692" s="4">
        <f>Månad[[#This Row],[Nederbörd för perioden]]/$K$8*100</f>
        <v>16.595744680851062</v>
      </c>
    </row>
    <row r="693" spans="1:7" x14ac:dyDescent="0.3">
      <c r="A693">
        <v>2018</v>
      </c>
      <c r="B693" t="s">
        <v>10</v>
      </c>
      <c r="C693" t="str">
        <f t="shared" si="12"/>
        <v>aug.18</v>
      </c>
      <c r="D693" s="4">
        <v>18</v>
      </c>
      <c r="E693" s="4">
        <f>Månad[[#This Row],[Medeltemperatur]]-$J$9</f>
        <v>1.5</v>
      </c>
      <c r="F693" s="4">
        <v>47.4</v>
      </c>
      <c r="G693" s="4">
        <f>Månad[[#This Row],[Nederbörd för perioden]]/$K$9*100</f>
        <v>76.451612903225808</v>
      </c>
    </row>
    <row r="694" spans="1:7" x14ac:dyDescent="0.3">
      <c r="A694">
        <v>2018</v>
      </c>
      <c r="B694" t="s">
        <v>11</v>
      </c>
      <c r="C694" t="str">
        <f t="shared" si="12"/>
        <v>sep.18</v>
      </c>
      <c r="D694" s="4">
        <v>13.7</v>
      </c>
      <c r="E694" s="4">
        <f>Månad[[#This Row],[Medeltemperatur]]-$J$10</f>
        <v>1.2999999999999989</v>
      </c>
      <c r="F694" s="4">
        <v>64</v>
      </c>
      <c r="G694" s="4">
        <f>Månad[[#This Row],[Nederbörd för perioden]]/$K$10*100</f>
        <v>108.47457627118644</v>
      </c>
    </row>
    <row r="695" spans="1:7" x14ac:dyDescent="0.3">
      <c r="A695">
        <v>2018</v>
      </c>
      <c r="B695" t="s">
        <v>12</v>
      </c>
      <c r="C695" t="str">
        <f t="shared" si="12"/>
        <v>okt.18</v>
      </c>
      <c r="D695" s="4">
        <v>7.7</v>
      </c>
      <c r="E695" s="4">
        <f>Månad[[#This Row],[Medeltemperatur]]-$J$11</f>
        <v>0.29999999999999982</v>
      </c>
      <c r="F695" s="4">
        <v>35.200000000000003</v>
      </c>
      <c r="G695" s="4">
        <f>Månad[[#This Row],[Nederbörd för perioden]]/$K$11*100</f>
        <v>49.577464788732399</v>
      </c>
    </row>
    <row r="696" spans="1:7" x14ac:dyDescent="0.3">
      <c r="A696">
        <v>2018</v>
      </c>
      <c r="B696" t="s">
        <v>13</v>
      </c>
      <c r="C696" t="str">
        <f t="shared" si="12"/>
        <v>nov.18</v>
      </c>
      <c r="D696" s="4">
        <v>4.8</v>
      </c>
      <c r="E696" s="4">
        <f>Månad[[#This Row],[Medeltemperatur]]-$J$12</f>
        <v>1.0999999999999996</v>
      </c>
      <c r="F696" s="4">
        <v>24.7</v>
      </c>
      <c r="G696" s="4">
        <f>Månad[[#This Row],[Nederbörd för perioden]]/$K$12*100</f>
        <v>38.59375</v>
      </c>
    </row>
    <row r="697" spans="1:7" x14ac:dyDescent="0.3">
      <c r="A697">
        <v>2018</v>
      </c>
      <c r="B697" t="s">
        <v>14</v>
      </c>
      <c r="C697" t="str">
        <f t="shared" si="12"/>
        <v>dec.18</v>
      </c>
      <c r="D697" s="4">
        <v>1.3</v>
      </c>
      <c r="E697" s="4">
        <f>Månad[[#This Row],[Medeltemperatur]]-$J$13</f>
        <v>0.30000000000000004</v>
      </c>
      <c r="F697" s="4">
        <v>66.400000000000006</v>
      </c>
      <c r="G697" s="4">
        <f>Månad[[#This Row],[Nederbörd för perioden]]/$K$13*100</f>
        <v>114.48275862068967</v>
      </c>
    </row>
    <row r="698" spans="1:7" x14ac:dyDescent="0.3">
      <c r="A698" s="12">
        <v>2019</v>
      </c>
      <c r="B698" s="12" t="s">
        <v>2</v>
      </c>
      <c r="C698" s="12" t="str">
        <f t="shared" si="12"/>
        <v>jan.19</v>
      </c>
      <c r="D698" s="13">
        <v>-0.9</v>
      </c>
      <c r="E698" s="13">
        <f>Månad[[#This Row],[Medeltemperatur]]-$J$2</f>
        <v>0</v>
      </c>
      <c r="F698" s="13">
        <v>67.2</v>
      </c>
      <c r="G698" s="13">
        <f>Månad[[#This Row],[Nederbörd för perioden]]/$K$2*100</f>
        <v>140</v>
      </c>
    </row>
    <row r="699" spans="1:7" x14ac:dyDescent="0.3">
      <c r="A699">
        <v>2019</v>
      </c>
      <c r="B699" t="s">
        <v>4</v>
      </c>
      <c r="C699" t="str">
        <f t="shared" si="12"/>
        <v>feb.19</v>
      </c>
      <c r="D699" s="4">
        <v>1.1000000000000001</v>
      </c>
      <c r="E699" s="4">
        <f>Månad[[#This Row],[Medeltemperatur]]-$J$3</f>
        <v>3</v>
      </c>
      <c r="F699" s="4">
        <v>43.1</v>
      </c>
      <c r="G699" s="4">
        <f>Månad[[#This Row],[Nederbörd för perioden]]/$K$3*100</f>
        <v>130.60606060606062</v>
      </c>
    </row>
    <row r="700" spans="1:7" x14ac:dyDescent="0.3">
      <c r="A700">
        <v>2019</v>
      </c>
      <c r="B700" t="s">
        <v>5</v>
      </c>
      <c r="C700" t="str">
        <f t="shared" si="12"/>
        <v>mar.19</v>
      </c>
      <c r="D700" s="4">
        <v>1.1000000000000001</v>
      </c>
      <c r="E700" s="4">
        <f>Månad[[#This Row],[Medeltemperatur]]-$J$4</f>
        <v>1.1000000000000001</v>
      </c>
      <c r="F700" s="4">
        <v>58.7</v>
      </c>
      <c r="G700" s="4">
        <f>Månad[[#This Row],[Nederbörd för perioden]]/$K$4*100</f>
        <v>195.66666666666669</v>
      </c>
    </row>
    <row r="701" spans="1:7" x14ac:dyDescent="0.3">
      <c r="A701">
        <v>2019</v>
      </c>
      <c r="B701" t="s">
        <v>6</v>
      </c>
      <c r="C701" t="str">
        <f t="shared" si="12"/>
        <v>apr.19</v>
      </c>
      <c r="D701" s="4">
        <v>5.3</v>
      </c>
      <c r="E701" s="4">
        <f>Månad[[#This Row],[Medeltemperatur]]-$J$5</f>
        <v>1.5</v>
      </c>
      <c r="F701" s="4">
        <v>14.4</v>
      </c>
      <c r="G701" s="4">
        <f>Månad[[#This Row],[Nederbörd för perioden]]/$K$5*100</f>
        <v>51.428571428571438</v>
      </c>
    </row>
    <row r="702" spans="1:7" x14ac:dyDescent="0.3">
      <c r="A702">
        <v>2019</v>
      </c>
      <c r="B702" t="s">
        <v>7</v>
      </c>
      <c r="C702" t="str">
        <f t="shared" si="12"/>
        <v>maj.19</v>
      </c>
      <c r="D702" s="4">
        <v>8.9</v>
      </c>
      <c r="E702" s="4">
        <f>Månad[[#This Row],[Medeltemperatur]]-$J$6</f>
        <v>0.30000000000000071</v>
      </c>
      <c r="F702" s="4">
        <v>42.5</v>
      </c>
      <c r="G702" s="4">
        <f>Månad[[#This Row],[Nederbörd för perioden]]/$K$6*100</f>
        <v>125</v>
      </c>
    </row>
    <row r="703" spans="1:7" x14ac:dyDescent="0.3">
      <c r="A703">
        <v>2019</v>
      </c>
      <c r="B703" t="s">
        <v>8</v>
      </c>
      <c r="C703" t="str">
        <f t="shared" si="12"/>
        <v>jun.19</v>
      </c>
      <c r="D703" s="4">
        <v>15.1</v>
      </c>
      <c r="E703" s="4">
        <f>Månad[[#This Row],[Medeltemperatur]]-$J$7</f>
        <v>1.9000000000000004</v>
      </c>
      <c r="F703" s="4">
        <v>25.3</v>
      </c>
      <c r="G703" s="4">
        <f>Månad[[#This Row],[Nederbörd för perioden]]/$K$7*100</f>
        <v>48.653846153846153</v>
      </c>
    </row>
    <row r="704" spans="1:7" x14ac:dyDescent="0.3">
      <c r="A704">
        <v>2019</v>
      </c>
      <c r="B704" t="s">
        <v>9</v>
      </c>
      <c r="C704" t="str">
        <f t="shared" si="12"/>
        <v>jul.19</v>
      </c>
      <c r="D704" s="4">
        <v>16.2</v>
      </c>
      <c r="E704" s="4">
        <f>Månad[[#This Row],[Medeltemperatur]]-$J$8</f>
        <v>-0.80000000000000071</v>
      </c>
      <c r="F704" s="4">
        <v>47</v>
      </c>
      <c r="G704" s="4">
        <f>Månad[[#This Row],[Nederbörd för perioden]]/$K$8*100</f>
        <v>100</v>
      </c>
    </row>
    <row r="705" spans="1:7" x14ac:dyDescent="0.3">
      <c r="A705">
        <v>2019</v>
      </c>
      <c r="B705" t="s">
        <v>10</v>
      </c>
      <c r="C705" t="str">
        <f t="shared" si="12"/>
        <v>aug.19</v>
      </c>
      <c r="D705" s="4">
        <v>16.899999999999999</v>
      </c>
      <c r="E705" s="4">
        <f>Månad[[#This Row],[Medeltemperatur]]-$J$9</f>
        <v>0.39999999999999858</v>
      </c>
      <c r="F705" s="4">
        <v>51.2</v>
      </c>
      <c r="G705" s="4">
        <f>Månad[[#This Row],[Nederbörd för perioden]]/$K$9*100</f>
        <v>82.58064516129032</v>
      </c>
    </row>
    <row r="706" spans="1:7" x14ac:dyDescent="0.3">
      <c r="A706">
        <v>2019</v>
      </c>
      <c r="B706" t="s">
        <v>11</v>
      </c>
      <c r="C706" t="str">
        <f t="shared" si="12"/>
        <v>sep.19</v>
      </c>
      <c r="D706" s="4">
        <v>12.6</v>
      </c>
      <c r="E706" s="4">
        <f>Månad[[#This Row],[Medeltemperatur]]-$J$10</f>
        <v>0.19999999999999929</v>
      </c>
      <c r="F706" s="4">
        <v>118.9</v>
      </c>
      <c r="G706" s="4">
        <f>Månad[[#This Row],[Nederbörd för perioden]]/$K$10*100</f>
        <v>201.52542372881359</v>
      </c>
    </row>
    <row r="707" spans="1:7" x14ac:dyDescent="0.3">
      <c r="A707">
        <v>2019</v>
      </c>
      <c r="B707" t="s">
        <v>12</v>
      </c>
      <c r="C707" t="str">
        <f t="shared" si="12"/>
        <v>okt.19</v>
      </c>
      <c r="D707" s="4">
        <v>6.9</v>
      </c>
      <c r="E707" s="4">
        <f>Månad[[#This Row],[Medeltemperatur]]-$J$11</f>
        <v>-0.5</v>
      </c>
      <c r="F707" s="4">
        <v>84.3</v>
      </c>
      <c r="G707" s="4">
        <f>Månad[[#This Row],[Nederbörd för perioden]]/$K$11*100</f>
        <v>118.73239436619718</v>
      </c>
    </row>
    <row r="708" spans="1:7" x14ac:dyDescent="0.3">
      <c r="A708">
        <v>2019</v>
      </c>
      <c r="B708" t="s">
        <v>13</v>
      </c>
      <c r="C708" t="str">
        <f t="shared" si="12"/>
        <v>nov.19</v>
      </c>
      <c r="D708" s="4">
        <v>4.4000000000000004</v>
      </c>
      <c r="E708" s="4">
        <f>Månad[[#This Row],[Medeltemperatur]]-$J$12</f>
        <v>0.70000000000000018</v>
      </c>
      <c r="F708" s="4">
        <v>106.1</v>
      </c>
      <c r="G708" s="4">
        <f>Månad[[#This Row],[Nederbörd för perioden]]/$K$12*100</f>
        <v>165.78125</v>
      </c>
    </row>
    <row r="709" spans="1:7" x14ac:dyDescent="0.3">
      <c r="A709">
        <v>2019</v>
      </c>
      <c r="B709" t="s">
        <v>14</v>
      </c>
      <c r="C709" t="str">
        <f t="shared" si="12"/>
        <v>dec.19</v>
      </c>
      <c r="D709" s="4">
        <v>3.2</v>
      </c>
      <c r="E709" s="4">
        <f>Månad[[#This Row],[Medeltemperatur]]-$J$13</f>
        <v>2.2000000000000002</v>
      </c>
      <c r="F709" s="4">
        <v>95.3</v>
      </c>
      <c r="G709" s="4">
        <f>Månad[[#This Row],[Nederbörd för perioden]]/$K$13*100</f>
        <v>164.31034482758619</v>
      </c>
    </row>
    <row r="710" spans="1:7" x14ac:dyDescent="0.3">
      <c r="A710" s="12">
        <v>2020</v>
      </c>
      <c r="B710" s="12" t="s">
        <v>2</v>
      </c>
      <c r="C710" s="12" t="str">
        <f>LEFT(B710,3)&amp;"."&amp;RIGHT(A710,2)</f>
        <v>jan.20</v>
      </c>
      <c r="D710" s="13">
        <v>3.8</v>
      </c>
      <c r="E710" s="13">
        <f>Månad[[#This Row],[Medeltemperatur]]-$J$2</f>
        <v>4.7</v>
      </c>
      <c r="F710" s="13">
        <v>34.200000000000003</v>
      </c>
      <c r="G710" s="13">
        <f>Månad[[#This Row],[Nederbörd för perioden]]/$K$2*100</f>
        <v>71.25</v>
      </c>
    </row>
    <row r="711" spans="1:7" x14ac:dyDescent="0.3">
      <c r="A711">
        <v>2020</v>
      </c>
      <c r="B711" t="s">
        <v>4</v>
      </c>
      <c r="C711" t="str">
        <f t="shared" ref="C711:C731" si="13">LEFT(B711,3)&amp;"."&amp;RIGHT(A711,2)</f>
        <v>feb.20</v>
      </c>
      <c r="D711" s="4">
        <v>2.1</v>
      </c>
      <c r="E711" s="4">
        <f>Månad[[#This Row],[Medeltemperatur]]-$J$3</f>
        <v>4</v>
      </c>
      <c r="F711" s="4">
        <v>31.8</v>
      </c>
      <c r="G711" s="4">
        <f>Månad[[#This Row],[Nederbörd för perioden]]/$K$3*100</f>
        <v>96.36363636363636</v>
      </c>
    </row>
    <row r="712" spans="1:7" x14ac:dyDescent="0.3">
      <c r="A712">
        <v>2020</v>
      </c>
      <c r="B712" t="s">
        <v>5</v>
      </c>
      <c r="C712" t="str">
        <f t="shared" si="13"/>
        <v>mar.20</v>
      </c>
      <c r="D712" s="4">
        <v>2.5</v>
      </c>
      <c r="E712" s="4">
        <f>Månad[[#This Row],[Medeltemperatur]]-$J$4</f>
        <v>2.5</v>
      </c>
      <c r="F712" s="4">
        <v>38</v>
      </c>
      <c r="G712" s="4">
        <f>Månad[[#This Row],[Nederbörd för perioden]]/$K$4*100</f>
        <v>126.66666666666666</v>
      </c>
    </row>
    <row r="713" spans="1:7" x14ac:dyDescent="0.3">
      <c r="A713">
        <v>2020</v>
      </c>
      <c r="B713" t="s">
        <v>6</v>
      </c>
      <c r="C713" t="str">
        <f t="shared" si="13"/>
        <v>apr.20</v>
      </c>
      <c r="D713" s="4">
        <v>4.8</v>
      </c>
      <c r="E713" s="4">
        <f>Månad[[#This Row],[Medeltemperatur]]-$J$5</f>
        <v>1</v>
      </c>
      <c r="F713" s="4">
        <v>16.8</v>
      </c>
      <c r="G713" s="4">
        <f>Månad[[#This Row],[Nederbörd för perioden]]/$K$5*100</f>
        <v>60</v>
      </c>
    </row>
    <row r="714" spans="1:7" x14ac:dyDescent="0.3">
      <c r="A714">
        <v>2020</v>
      </c>
      <c r="B714" t="s">
        <v>7</v>
      </c>
      <c r="C714" t="str">
        <f t="shared" si="13"/>
        <v>maj.20</v>
      </c>
      <c r="D714" s="4">
        <v>7.9</v>
      </c>
      <c r="E714" s="4">
        <f>Månad[[#This Row],[Medeltemperatur]]-$J$6</f>
        <v>-0.69999999999999929</v>
      </c>
      <c r="F714" s="4">
        <v>31.9</v>
      </c>
      <c r="G714" s="4">
        <f>Månad[[#This Row],[Nederbörd för perioden]]/$K$6*100</f>
        <v>93.82352941176471</v>
      </c>
    </row>
    <row r="715" spans="1:7" x14ac:dyDescent="0.3">
      <c r="A715">
        <v>2020</v>
      </c>
      <c r="B715" t="s">
        <v>8</v>
      </c>
      <c r="C715" t="str">
        <f t="shared" si="13"/>
        <v>jun.20</v>
      </c>
      <c r="D715" s="4">
        <v>16.8</v>
      </c>
      <c r="E715" s="4">
        <f>Månad[[#This Row],[Medeltemperatur]]-$J$7</f>
        <v>3.6000000000000014</v>
      </c>
      <c r="F715" s="4">
        <v>34</v>
      </c>
      <c r="G715" s="4">
        <f>Månad[[#This Row],[Nederbörd för perioden]]/$K$7*100</f>
        <v>65.384615384615387</v>
      </c>
    </row>
    <row r="716" spans="1:7" x14ac:dyDescent="0.3">
      <c r="A716">
        <v>2020</v>
      </c>
      <c r="B716" t="s">
        <v>9</v>
      </c>
      <c r="C716" t="str">
        <f t="shared" si="13"/>
        <v>jul.20</v>
      </c>
      <c r="D716" s="4">
        <v>15.8</v>
      </c>
      <c r="E716" s="4">
        <f>Månad[[#This Row],[Medeltemperatur]]-$J$8</f>
        <v>-1.1999999999999993</v>
      </c>
      <c r="F716" s="4">
        <v>51.2</v>
      </c>
      <c r="G716" s="4">
        <f>Månad[[#This Row],[Nederbörd för perioden]]/$K$8*100</f>
        <v>108.93617021276596</v>
      </c>
    </row>
    <row r="717" spans="1:7" x14ac:dyDescent="0.3">
      <c r="A717">
        <v>2020</v>
      </c>
      <c r="B717" t="s">
        <v>10</v>
      </c>
      <c r="C717" t="str">
        <f t="shared" si="13"/>
        <v>aug.20</v>
      </c>
      <c r="D717" s="4">
        <v>17.399999999999999</v>
      </c>
      <c r="E717" s="4">
        <f>Månad[[#This Row],[Medeltemperatur]]-$J$9</f>
        <v>0.89999999999999858</v>
      </c>
      <c r="F717" s="4">
        <v>31.5</v>
      </c>
      <c r="G717" s="4">
        <f>Månad[[#This Row],[Nederbörd för perioden]]/$K$9*100</f>
        <v>50.806451612903224</v>
      </c>
    </row>
    <row r="718" spans="1:7" x14ac:dyDescent="0.3">
      <c r="A718">
        <v>2020</v>
      </c>
      <c r="B718" t="s">
        <v>11</v>
      </c>
      <c r="C718" t="str">
        <f t="shared" si="13"/>
        <v>sep.20</v>
      </c>
      <c r="D718">
        <v>13.7</v>
      </c>
      <c r="E718" s="4">
        <f>Månad[[#This Row],[Medeltemperatur]]-$J$10</f>
        <v>1.2999999999999989</v>
      </c>
      <c r="F718">
        <v>32</v>
      </c>
      <c r="G718" s="4">
        <f>Månad[[#This Row],[Nederbörd för perioden]]/$K$10*100</f>
        <v>54.237288135593218</v>
      </c>
    </row>
    <row r="719" spans="1:7" x14ac:dyDescent="0.3">
      <c r="A719">
        <v>2020</v>
      </c>
      <c r="B719" t="s">
        <v>12</v>
      </c>
      <c r="C719" t="str">
        <f t="shared" si="13"/>
        <v>okt.20</v>
      </c>
      <c r="D719">
        <v>9.4</v>
      </c>
      <c r="E719" s="4">
        <f>Månad[[#This Row],[Medeltemperatur]]-$J$11</f>
        <v>2</v>
      </c>
      <c r="F719">
        <v>98.8</v>
      </c>
      <c r="G719" s="4">
        <f>Månad[[#This Row],[Nederbörd för perioden]]/$K$11*100</f>
        <v>139.15492957746477</v>
      </c>
    </row>
    <row r="720" spans="1:7" x14ac:dyDescent="0.3">
      <c r="A720">
        <v>2020</v>
      </c>
      <c r="B720" t="s">
        <v>13</v>
      </c>
      <c r="C720" t="str">
        <f t="shared" si="13"/>
        <v>nov.20</v>
      </c>
      <c r="D720">
        <v>6.8</v>
      </c>
      <c r="E720" s="4">
        <f>Månad[[#This Row],[Medeltemperatur]]-$J$12</f>
        <v>3.0999999999999996</v>
      </c>
      <c r="F720">
        <v>56.2</v>
      </c>
      <c r="G720" s="4">
        <f>Månad[[#This Row],[Nederbörd för perioden]]/$K$12*100</f>
        <v>87.8125</v>
      </c>
    </row>
    <row r="721" spans="1:7" x14ac:dyDescent="0.3">
      <c r="A721">
        <v>2020</v>
      </c>
      <c r="B721" t="s">
        <v>14</v>
      </c>
      <c r="C721" t="str">
        <f t="shared" si="13"/>
        <v>dec.20</v>
      </c>
      <c r="D721" s="4">
        <v>3.9</v>
      </c>
      <c r="E721" s="4">
        <f>Månad[[#This Row],[Medeltemperatur]]-$J$13</f>
        <v>2.9</v>
      </c>
      <c r="F721" s="4">
        <v>94.3</v>
      </c>
      <c r="G721" s="4">
        <f>Månad[[#This Row],[Nederbörd för perioden]]/$K$13*100</f>
        <v>162.58620689655172</v>
      </c>
    </row>
    <row r="722" spans="1:7" x14ac:dyDescent="0.3">
      <c r="A722" s="12">
        <v>2021</v>
      </c>
      <c r="B722" s="12" t="s">
        <v>2</v>
      </c>
      <c r="C722" s="12" t="str">
        <f t="shared" si="13"/>
        <v>jan.21</v>
      </c>
      <c r="D722" s="13">
        <v>-0.5</v>
      </c>
      <c r="E722" s="13">
        <f>Månad[[#This Row],[Medeltemperatur]]-$J$2</f>
        <v>0.4</v>
      </c>
      <c r="F722" s="13">
        <v>71</v>
      </c>
      <c r="G722" s="13">
        <f>Månad[[#This Row],[Nederbörd för perioden]]/$K$2*100</f>
        <v>147.91666666666669</v>
      </c>
    </row>
    <row r="723" spans="1:7" x14ac:dyDescent="0.3">
      <c r="A723">
        <v>2021</v>
      </c>
      <c r="B723" t="s">
        <v>4</v>
      </c>
      <c r="C723" t="str">
        <f t="shared" si="13"/>
        <v>feb.21</v>
      </c>
      <c r="D723" s="4">
        <v>-2.5</v>
      </c>
      <c r="E723" s="4">
        <f>Månad[[#This Row],[Medeltemperatur]]-$J$3</f>
        <v>-0.60000000000000009</v>
      </c>
      <c r="F723" s="4">
        <v>17.100000000000001</v>
      </c>
      <c r="G723" s="4">
        <f>Månad[[#This Row],[Nederbörd för perioden]]/$K$3*100</f>
        <v>51.81818181818182</v>
      </c>
    </row>
    <row r="724" spans="1:7" x14ac:dyDescent="0.3">
      <c r="A724">
        <v>2021</v>
      </c>
      <c r="B724" t="s">
        <v>5</v>
      </c>
      <c r="C724" t="str">
        <f t="shared" si="13"/>
        <v>mar.21</v>
      </c>
      <c r="D724" s="4">
        <v>1.7</v>
      </c>
      <c r="E724" s="4">
        <f>Månad[[#This Row],[Medeltemperatur]]-$J$4</f>
        <v>1.7</v>
      </c>
      <c r="F724" s="4">
        <v>26.2</v>
      </c>
      <c r="G724" s="4">
        <f>Månad[[#This Row],[Nederbörd för perioden]]/$K$4*100</f>
        <v>87.333333333333329</v>
      </c>
    </row>
    <row r="725" spans="1:7" x14ac:dyDescent="0.3">
      <c r="A725">
        <v>2021</v>
      </c>
      <c r="B725" t="s">
        <v>6</v>
      </c>
      <c r="C725" t="str">
        <f t="shared" si="13"/>
        <v>apr.21</v>
      </c>
      <c r="D725" s="4">
        <v>3.9</v>
      </c>
      <c r="E725" s="4">
        <f>Månad[[#This Row],[Medeltemperatur]]-$J$5</f>
        <v>0.10000000000000009</v>
      </c>
      <c r="F725" s="4">
        <v>22.5</v>
      </c>
      <c r="G725" s="4">
        <f>Månad[[#This Row],[Nederbörd för perioden]]/$K$5*100</f>
        <v>80.357142857142861</v>
      </c>
    </row>
    <row r="726" spans="1:7" x14ac:dyDescent="0.3">
      <c r="A726">
        <v>2021</v>
      </c>
      <c r="B726" t="s">
        <v>7</v>
      </c>
      <c r="C726" t="str">
        <f t="shared" si="13"/>
        <v>maj.21</v>
      </c>
      <c r="D726" s="4">
        <v>8.3000000000000007</v>
      </c>
      <c r="E726" s="4">
        <f>Månad[[#This Row],[Medeltemperatur]]-$J$6</f>
        <v>-0.29999999999999893</v>
      </c>
      <c r="F726" s="4">
        <v>63.8</v>
      </c>
      <c r="G726" s="4">
        <f>Månad[[#This Row],[Nederbörd för perioden]]/$K$6*100</f>
        <v>187.64705882352942</v>
      </c>
    </row>
    <row r="727" spans="1:7" x14ac:dyDescent="0.3">
      <c r="A727">
        <v>2021</v>
      </c>
      <c r="B727" t="s">
        <v>8</v>
      </c>
      <c r="C727" t="str">
        <f t="shared" si="13"/>
        <v>jun.21</v>
      </c>
      <c r="D727" s="4">
        <v>16.3</v>
      </c>
      <c r="E727" s="4">
        <f>Månad[[#This Row],[Medeltemperatur]]-$J$7</f>
        <v>3.1000000000000014</v>
      </c>
      <c r="F727" s="4">
        <v>13.7</v>
      </c>
      <c r="G727" s="4">
        <f>Månad[[#This Row],[Nederbörd för perioden]]/$K$7*100</f>
        <v>26.346153846153847</v>
      </c>
    </row>
    <row r="728" spans="1:7" x14ac:dyDescent="0.3">
      <c r="A728">
        <v>2021</v>
      </c>
      <c r="B728" t="s">
        <v>9</v>
      </c>
      <c r="C728" t="str">
        <f t="shared" si="13"/>
        <v>jul.21</v>
      </c>
      <c r="D728" s="4">
        <v>19.8</v>
      </c>
      <c r="E728" s="4">
        <f>Månad[[#This Row],[Medeltemperatur]]-$J$8</f>
        <v>2.8000000000000007</v>
      </c>
      <c r="F728" s="4">
        <v>49</v>
      </c>
      <c r="G728" s="4">
        <f>Månad[[#This Row],[Nederbörd för perioden]]/$K$8*100</f>
        <v>104.25531914893618</v>
      </c>
    </row>
    <row r="729" spans="1:7" x14ac:dyDescent="0.3">
      <c r="A729">
        <v>2021</v>
      </c>
      <c r="B729" t="s">
        <v>10</v>
      </c>
      <c r="C729" t="str">
        <f t="shared" si="13"/>
        <v>aug.21</v>
      </c>
      <c r="D729" s="4">
        <v>15.8</v>
      </c>
      <c r="E729" s="4">
        <f>Månad[[#This Row],[Medeltemperatur]]-$J$9</f>
        <v>-0.69999999999999929</v>
      </c>
      <c r="F729" s="4">
        <v>73.2</v>
      </c>
      <c r="G729" s="4">
        <f>Månad[[#This Row],[Nederbörd för perioden]]/$K$9*100</f>
        <v>118.06451612903226</v>
      </c>
    </row>
    <row r="730" spans="1:7" x14ac:dyDescent="0.3">
      <c r="A730">
        <v>2021</v>
      </c>
      <c r="B730" t="s">
        <v>11</v>
      </c>
      <c r="C730" t="str">
        <f t="shared" si="13"/>
        <v>sep.21</v>
      </c>
      <c r="D730" s="4">
        <v>11.4</v>
      </c>
      <c r="E730" s="4">
        <f>Månad[[#This Row],[Medeltemperatur]]-$J$10</f>
        <v>-1</v>
      </c>
      <c r="F730" s="4">
        <v>33</v>
      </c>
      <c r="G730" s="4">
        <f>Månad[[#This Row],[Nederbörd för perioden]]/$K$10*100</f>
        <v>55.932203389830505</v>
      </c>
    </row>
    <row r="731" spans="1:7" x14ac:dyDescent="0.3">
      <c r="A731">
        <v>2021</v>
      </c>
      <c r="B731" t="s">
        <v>12</v>
      </c>
      <c r="C731" t="str">
        <f t="shared" si="13"/>
        <v>okt.21</v>
      </c>
      <c r="D731" s="4">
        <v>9.1999999999999993</v>
      </c>
      <c r="E731" s="4">
        <f>Månad[[#This Row],[Medeltemperatur]]-$J$11</f>
        <v>1.7999999999999989</v>
      </c>
      <c r="F731" s="4">
        <v>91.8</v>
      </c>
      <c r="G731" s="4">
        <f>Månad[[#This Row],[Nederbörd för perioden]]/$K$11*100</f>
        <v>129.29577464788733</v>
      </c>
    </row>
    <row r="732" spans="1:7" x14ac:dyDescent="0.3">
      <c r="A732">
        <v>2021</v>
      </c>
      <c r="B732" t="s">
        <v>13</v>
      </c>
      <c r="C732" t="str">
        <f t="shared" ref="C732:C733" si="14">LEFT(B732,3)&amp;"."&amp;RIGHT(A732,2)</f>
        <v>nov.21</v>
      </c>
      <c r="D732" s="4">
        <v>3.8</v>
      </c>
      <c r="E732" s="4">
        <f>Månad[[#This Row],[Medeltemperatur]]-$J$12</f>
        <v>9.9999999999999645E-2</v>
      </c>
      <c r="F732" s="4">
        <v>23.8</v>
      </c>
      <c r="G732" s="4">
        <f>Månad[[#This Row],[Nederbörd för perioden]]/$K$12*100</f>
        <v>37.1875</v>
      </c>
    </row>
    <row r="733" spans="1:7" x14ac:dyDescent="0.3">
      <c r="A733">
        <v>2021</v>
      </c>
      <c r="B733" t="s">
        <v>14</v>
      </c>
      <c r="C733" t="str">
        <f t="shared" si="14"/>
        <v>dec.21</v>
      </c>
      <c r="D733" s="4">
        <v>-1.6</v>
      </c>
      <c r="E733" s="4">
        <f>Månad[[#This Row],[Medeltemperatur]]-$J$13</f>
        <v>-2.6</v>
      </c>
      <c r="F733" s="4">
        <v>38.9</v>
      </c>
      <c r="G733" s="4">
        <f>Månad[[#This Row],[Nederbörd för perioden]]/$K$13*100</f>
        <v>67.068965517241381</v>
      </c>
    </row>
    <row r="734" spans="1:7" x14ac:dyDescent="0.3">
      <c r="A734" s="12">
        <v>2022</v>
      </c>
      <c r="B734" s="12" t="s">
        <v>2</v>
      </c>
      <c r="C734" s="12" t="str">
        <f>LEFT(B734,3)&amp;"."&amp;RIGHT(A734,2)</f>
        <v>jan.22</v>
      </c>
      <c r="D734" s="13">
        <v>0.6</v>
      </c>
      <c r="E734" s="13">
        <f>Månad[[#This Row],[Medeltemperatur]]-$J$2</f>
        <v>1.5</v>
      </c>
      <c r="F734" s="13">
        <v>76.8</v>
      </c>
      <c r="G734" s="13">
        <f>Månad[[#This Row],[Nederbörd för perioden]]/$K$2*100</f>
        <v>160</v>
      </c>
    </row>
    <row r="735" spans="1:7" x14ac:dyDescent="0.3">
      <c r="A735">
        <v>2022</v>
      </c>
      <c r="B735" t="s">
        <v>4</v>
      </c>
      <c r="C735" t="str">
        <f t="shared" ref="C735:C755" si="15">LEFT(B735,3)&amp;"."&amp;RIGHT(A735,2)</f>
        <v>feb.22</v>
      </c>
      <c r="D735" s="4">
        <v>0.3</v>
      </c>
      <c r="E735" s="4">
        <f>Månad[[#This Row],[Medeltemperatur]]-$J$3</f>
        <v>2.1999999999999997</v>
      </c>
      <c r="F735" s="4">
        <v>56.1</v>
      </c>
      <c r="G735" s="4">
        <f>Månad[[#This Row],[Nederbörd för perioden]]/$K$3*100</f>
        <v>170</v>
      </c>
    </row>
    <row r="736" spans="1:7" x14ac:dyDescent="0.3">
      <c r="A736">
        <v>2022</v>
      </c>
      <c r="B736" t="s">
        <v>5</v>
      </c>
      <c r="C736" t="str">
        <f t="shared" si="15"/>
        <v>mar.22</v>
      </c>
      <c r="D736" s="4">
        <v>1.9</v>
      </c>
      <c r="E736" s="4">
        <f>Månad[[#This Row],[Medeltemperatur]]-$J$4</f>
        <v>1.9</v>
      </c>
      <c r="F736" s="4">
        <v>1.9</v>
      </c>
      <c r="G736" s="4">
        <f>Månad[[#This Row],[Nederbörd för perioden]]/$K$4*100</f>
        <v>6.3333333333333321</v>
      </c>
    </row>
    <row r="737" spans="1:7" x14ac:dyDescent="0.3">
      <c r="A737">
        <v>2022</v>
      </c>
      <c r="B737" t="s">
        <v>6</v>
      </c>
      <c r="C737" t="str">
        <f t="shared" si="15"/>
        <v>apr.22</v>
      </c>
      <c r="D737" s="4">
        <v>3.6</v>
      </c>
      <c r="E737" s="4">
        <f>Månad[[#This Row],[Medeltemperatur]]-$J$5</f>
        <v>-0.19999999999999973</v>
      </c>
      <c r="F737" s="4">
        <v>33.9</v>
      </c>
      <c r="G737" s="4">
        <f>Månad[[#This Row],[Nederbörd för perioden]]/$K$5*100</f>
        <v>121.07142857142857</v>
      </c>
    </row>
    <row r="738" spans="1:7" x14ac:dyDescent="0.3">
      <c r="A738">
        <v>2022</v>
      </c>
      <c r="B738" t="s">
        <v>7</v>
      </c>
      <c r="C738" t="str">
        <f t="shared" si="15"/>
        <v>maj.22</v>
      </c>
      <c r="D738" s="4">
        <v>8.6999999999999993</v>
      </c>
      <c r="E738" s="4">
        <f>Månad[[#This Row],[Medeltemperatur]]-$J$6</f>
        <v>9.9999999999999645E-2</v>
      </c>
      <c r="F738" s="4">
        <v>28.3</v>
      </c>
      <c r="G738" s="4">
        <f>Månad[[#This Row],[Nederbörd för perioden]]/$K$6*100</f>
        <v>83.235294117647058</v>
      </c>
    </row>
    <row r="739" spans="1:7" x14ac:dyDescent="0.3">
      <c r="A739">
        <v>2022</v>
      </c>
      <c r="B739" t="s">
        <v>8</v>
      </c>
      <c r="C739" t="str">
        <f t="shared" si="15"/>
        <v>jun.22</v>
      </c>
      <c r="D739" s="4">
        <v>15.9</v>
      </c>
      <c r="E739" s="4">
        <f>Månad[[#This Row],[Medeltemperatur]]-$J$7</f>
        <v>2.7000000000000011</v>
      </c>
      <c r="F739" s="4">
        <v>11.5</v>
      </c>
      <c r="G739" s="4">
        <f>Månad[[#This Row],[Nederbörd för perioden]]/$K$7*100</f>
        <v>22.115384615384613</v>
      </c>
    </row>
    <row r="740" spans="1:7" x14ac:dyDescent="0.3">
      <c r="A740">
        <v>2022</v>
      </c>
      <c r="B740" t="s">
        <v>9</v>
      </c>
      <c r="C740" t="str">
        <f t="shared" si="15"/>
        <v>jul.22</v>
      </c>
      <c r="D740" s="4">
        <v>17.2</v>
      </c>
      <c r="E740" s="4">
        <f>Månad[[#This Row],[Medeltemperatur]]-$J$8</f>
        <v>0.19999999999999929</v>
      </c>
      <c r="F740" s="4">
        <v>18.399999999999999</v>
      </c>
      <c r="G740" s="4">
        <f>Månad[[#This Row],[Nederbörd för perioden]]/$K$8*100</f>
        <v>39.148936170212764</v>
      </c>
    </row>
    <row r="741" spans="1:7" x14ac:dyDescent="0.3">
      <c r="A741">
        <v>2022</v>
      </c>
      <c r="B741" t="s">
        <v>10</v>
      </c>
      <c r="C741" t="str">
        <f t="shared" si="15"/>
        <v>aug.22</v>
      </c>
      <c r="D741" s="4">
        <v>18.3</v>
      </c>
      <c r="E741" s="4">
        <f>Månad[[#This Row],[Medeltemperatur]]-$J$9</f>
        <v>1.8000000000000007</v>
      </c>
      <c r="F741" s="4">
        <v>55.6</v>
      </c>
      <c r="G741" s="4">
        <f>Månad[[#This Row],[Nederbörd för perioden]]/$K$9*100</f>
        <v>89.677419354838719</v>
      </c>
    </row>
    <row r="742" spans="1:7" x14ac:dyDescent="0.3">
      <c r="A742">
        <v>2022</v>
      </c>
      <c r="B742" t="s">
        <v>11</v>
      </c>
      <c r="C742" t="str">
        <f t="shared" si="15"/>
        <v>sep.22</v>
      </c>
      <c r="D742" s="4">
        <v>11.3</v>
      </c>
      <c r="E742" s="4">
        <f>Månad[[#This Row],[Medeltemperatur]]-$J$10</f>
        <v>-1.0999999999999996</v>
      </c>
      <c r="F742" s="4">
        <v>67.3</v>
      </c>
      <c r="G742" s="4">
        <f>Månad[[#This Row],[Nederbörd för perioden]]/$K$10*100</f>
        <v>114.06779661016948</v>
      </c>
    </row>
    <row r="743" spans="1:7" x14ac:dyDescent="0.3">
      <c r="A743">
        <v>2022</v>
      </c>
      <c r="B743" t="s">
        <v>12</v>
      </c>
      <c r="C743" t="str">
        <f t="shared" si="15"/>
        <v>okt.22</v>
      </c>
      <c r="D743" s="4">
        <v>9.9</v>
      </c>
      <c r="E743" s="4">
        <f>Månad[[#This Row],[Medeltemperatur]]-$J$11</f>
        <v>2.5</v>
      </c>
      <c r="F743" s="4">
        <v>37.700000000000003</v>
      </c>
      <c r="G743" s="4">
        <f>Månad[[#This Row],[Nederbörd för perioden]]/$K$11*100</f>
        <v>53.098591549295783</v>
      </c>
    </row>
    <row r="744" spans="1:7" x14ac:dyDescent="0.3">
      <c r="A744">
        <v>2022</v>
      </c>
      <c r="B744" t="s">
        <v>13</v>
      </c>
      <c r="C744" t="str">
        <f t="shared" si="15"/>
        <v>nov.22</v>
      </c>
      <c r="D744" s="4">
        <v>5.0999999999999996</v>
      </c>
      <c r="E744" s="4">
        <f>Månad[[#This Row],[Medeltemperatur]]-$J$12</f>
        <v>1.3999999999999995</v>
      </c>
      <c r="F744" s="4">
        <v>36.4</v>
      </c>
      <c r="G744" s="4">
        <f>Månad[[#This Row],[Nederbörd för perioden]]/$K$12*100</f>
        <v>56.875</v>
      </c>
    </row>
    <row r="745" spans="1:7" x14ac:dyDescent="0.3">
      <c r="A745">
        <v>2022</v>
      </c>
      <c r="B745" t="s">
        <v>14</v>
      </c>
      <c r="C745" t="str">
        <f t="shared" si="15"/>
        <v>dec.22</v>
      </c>
      <c r="D745" s="4">
        <v>-0.9</v>
      </c>
      <c r="E745" s="4">
        <f>Månad[[#This Row],[Medeltemperatur]]-$J$13</f>
        <v>-1.9</v>
      </c>
      <c r="F745" s="4">
        <v>62.2</v>
      </c>
      <c r="G745" s="4">
        <f>Månad[[#This Row],[Nederbörd för perioden]]/$K$13*100</f>
        <v>107.24137931034483</v>
      </c>
    </row>
    <row r="746" spans="1:7" x14ac:dyDescent="0.3">
      <c r="A746" s="12">
        <v>2023</v>
      </c>
      <c r="B746" s="12" t="s">
        <v>2</v>
      </c>
      <c r="C746" s="12" t="str">
        <f t="shared" si="15"/>
        <v>jan.23</v>
      </c>
      <c r="D746" s="13">
        <v>1</v>
      </c>
      <c r="E746" s="13">
        <f>Månad[[#This Row],[Medeltemperatur]]-$J$2</f>
        <v>1.9</v>
      </c>
      <c r="F746" s="13">
        <v>64.5</v>
      </c>
      <c r="G746" s="13">
        <f>Månad[[#This Row],[Nederbörd för perioden]]/$K$2*100</f>
        <v>134.375</v>
      </c>
    </row>
    <row r="747" spans="1:7" x14ac:dyDescent="0.3">
      <c r="A747">
        <v>2023</v>
      </c>
      <c r="B747" t="s">
        <v>4</v>
      </c>
      <c r="C747" t="str">
        <f t="shared" si="15"/>
        <v>feb.23</v>
      </c>
      <c r="D747" s="4">
        <v>0.3</v>
      </c>
      <c r="E747" s="4">
        <f>Månad[[#This Row],[Medeltemperatur]]-$J$3</f>
        <v>2.1999999999999997</v>
      </c>
      <c r="F747" s="4">
        <v>44.7</v>
      </c>
      <c r="G747" s="4">
        <f>Månad[[#This Row],[Nederbörd för perioden]]/$K$3*100</f>
        <v>135.45454545454547</v>
      </c>
    </row>
    <row r="748" spans="1:7" x14ac:dyDescent="0.3">
      <c r="A748">
        <v>2023</v>
      </c>
      <c r="B748" t="s">
        <v>5</v>
      </c>
      <c r="C748" t="str">
        <f t="shared" si="15"/>
        <v>mar.23</v>
      </c>
      <c r="D748" s="4">
        <v>-0.7</v>
      </c>
      <c r="E748" s="4">
        <f>Månad[[#This Row],[Medeltemperatur]]-$J$4</f>
        <v>-0.7</v>
      </c>
      <c r="F748" s="4">
        <v>82.7</v>
      </c>
      <c r="G748" s="4">
        <f>Månad[[#This Row],[Nederbörd för perioden]]/$K$4*100</f>
        <v>275.66666666666669</v>
      </c>
    </row>
    <row r="749" spans="1:7" x14ac:dyDescent="0.3">
      <c r="A749">
        <v>2023</v>
      </c>
      <c r="B749" t="s">
        <v>6</v>
      </c>
      <c r="C749" t="str">
        <f t="shared" si="15"/>
        <v>apr.23</v>
      </c>
      <c r="D749" s="4">
        <v>3.9</v>
      </c>
      <c r="E749" s="4">
        <f>Månad[[#This Row],[Medeltemperatur]]-$J$5</f>
        <v>0.10000000000000009</v>
      </c>
      <c r="F749" s="4">
        <v>13.5</v>
      </c>
      <c r="G749" s="4">
        <f>Månad[[#This Row],[Nederbörd för perioden]]/$K$5*100</f>
        <v>48.214285714285715</v>
      </c>
    </row>
    <row r="750" spans="1:7" x14ac:dyDescent="0.3">
      <c r="A750">
        <v>2023</v>
      </c>
      <c r="B750" t="s">
        <v>7</v>
      </c>
      <c r="C750" t="str">
        <f t="shared" si="15"/>
        <v>maj.23</v>
      </c>
      <c r="D750" s="4">
        <v>8.9</v>
      </c>
      <c r="E750" s="4">
        <f>Månad[[#This Row],[Medeltemperatur]]-$J$6</f>
        <v>0.30000000000000071</v>
      </c>
      <c r="F750" s="4">
        <v>17.600000000000001</v>
      </c>
      <c r="G750" s="4">
        <f>Månad[[#This Row],[Nederbörd för perioden]]/$K$6*100</f>
        <v>51.764705882352949</v>
      </c>
    </row>
    <row r="751" spans="1:7" x14ac:dyDescent="0.3">
      <c r="A751">
        <v>2023</v>
      </c>
      <c r="B751" t="s">
        <v>8</v>
      </c>
      <c r="C751" t="str">
        <f t="shared" si="15"/>
        <v>jun.23</v>
      </c>
      <c r="D751" s="4">
        <v>15.7</v>
      </c>
      <c r="E751" s="4">
        <f>Månad[[#This Row],[Medeltemperatur]]-$J$7</f>
        <v>2.5</v>
      </c>
      <c r="F751" s="4">
        <v>24.8</v>
      </c>
      <c r="G751" s="4">
        <f>Månad[[#This Row],[Nederbörd för perioden]]/$K$7*100</f>
        <v>47.692307692307693</v>
      </c>
    </row>
    <row r="752" spans="1:7" x14ac:dyDescent="0.3">
      <c r="A752">
        <v>2023</v>
      </c>
      <c r="B752" t="s">
        <v>9</v>
      </c>
      <c r="C752" t="str">
        <f t="shared" si="15"/>
        <v>jul.23</v>
      </c>
      <c r="D752" s="4">
        <v>16.5</v>
      </c>
      <c r="E752" s="4">
        <f>Månad[[#This Row],[Medeltemperatur]]-$J$8</f>
        <v>-0.5</v>
      </c>
      <c r="F752" s="4">
        <v>93.3</v>
      </c>
      <c r="G752" s="4">
        <f>Månad[[#This Row],[Nederbörd för perioden]]/$K$8*100</f>
        <v>198.51063829787233</v>
      </c>
    </row>
    <row r="753" spans="1:7" x14ac:dyDescent="0.3">
      <c r="A753">
        <v>2023</v>
      </c>
      <c r="B753" t="s">
        <v>10</v>
      </c>
      <c r="C753" t="str">
        <f t="shared" si="15"/>
        <v>aug.23</v>
      </c>
      <c r="D753" s="4">
        <v>16.7</v>
      </c>
      <c r="E753" s="4">
        <f>Månad[[#This Row],[Medeltemperatur]]-$J$9</f>
        <v>0.19999999999999929</v>
      </c>
      <c r="F753" s="4">
        <v>99.3</v>
      </c>
      <c r="G753" s="4">
        <f>Månad[[#This Row],[Nederbörd för perioden]]/$K$9*100</f>
        <v>160.16129032258064</v>
      </c>
    </row>
    <row r="754" spans="1:7" x14ac:dyDescent="0.3">
      <c r="A754">
        <v>2023</v>
      </c>
      <c r="B754" t="s">
        <v>11</v>
      </c>
      <c r="C754" t="str">
        <f t="shared" si="15"/>
        <v>sep.23</v>
      </c>
      <c r="D754" s="4">
        <v>14.9</v>
      </c>
      <c r="E754" s="4">
        <f>Månad[[#This Row],[Medeltemperatur]]-$J$10</f>
        <v>2.5</v>
      </c>
      <c r="F754" s="4">
        <v>33.299999999999997</v>
      </c>
      <c r="G754" s="4">
        <f>Månad[[#This Row],[Nederbörd för perioden]]/$K$10*100</f>
        <v>56.440677966101696</v>
      </c>
    </row>
    <row r="755" spans="1:7" x14ac:dyDescent="0.3">
      <c r="A755">
        <v>2023</v>
      </c>
      <c r="B755" t="s">
        <v>12</v>
      </c>
      <c r="C755" t="str">
        <f t="shared" si="15"/>
        <v>okt.23</v>
      </c>
      <c r="D755" s="4">
        <v>6.3</v>
      </c>
      <c r="E755" s="4">
        <f>Månad[[#This Row],[Medeltemperatur]]-$J$11</f>
        <v>-1.1000000000000005</v>
      </c>
      <c r="F755" s="4">
        <v>119.6</v>
      </c>
      <c r="G755" s="4">
        <f>Månad[[#This Row],[Nederbörd för perioden]]/$K$11*100</f>
        <v>168.4507042253521</v>
      </c>
    </row>
    <row r="756" spans="1:7" x14ac:dyDescent="0.3">
      <c r="A756">
        <v>2023</v>
      </c>
      <c r="B756" t="s">
        <v>13</v>
      </c>
      <c r="C756" t="str">
        <f t="shared" ref="C756:C757" si="16">LEFT(B756,3)&amp;"."&amp;RIGHT(A756,2)</f>
        <v>nov.23</v>
      </c>
      <c r="D756" s="4">
        <v>1.9</v>
      </c>
      <c r="E756" s="4">
        <f>Månad[[#This Row],[Medeltemperatur]]-$J$12</f>
        <v>-1.8000000000000003</v>
      </c>
      <c r="F756" s="4">
        <v>112</v>
      </c>
      <c r="G756" s="4">
        <f>Månad[[#This Row],[Nederbörd för perioden]]/$K$12*100</f>
        <v>175</v>
      </c>
    </row>
    <row r="757" spans="1:7" x14ac:dyDescent="0.3">
      <c r="A757">
        <v>2023</v>
      </c>
      <c r="B757" t="s">
        <v>14</v>
      </c>
      <c r="C757" t="str">
        <f t="shared" si="16"/>
        <v>dec.23</v>
      </c>
      <c r="D757" s="4">
        <v>-1.5</v>
      </c>
      <c r="E757" s="4">
        <f>Månad[[#This Row],[Medeltemperatur]]-$J$13</f>
        <v>-2.5</v>
      </c>
      <c r="F757" s="4">
        <v>38.200000000000003</v>
      </c>
      <c r="G757" s="4">
        <f>Månad[[#This Row],[Nederbörd för perioden]]/$K$13*100</f>
        <v>65.862068965517253</v>
      </c>
    </row>
    <row r="758" spans="1:7" x14ac:dyDescent="0.3">
      <c r="A758" s="12">
        <v>2024</v>
      </c>
      <c r="B758" s="12" t="s">
        <v>2</v>
      </c>
      <c r="C758" s="12" t="str">
        <f>LEFT(B758,3)&amp;"."&amp;RIGHT(A758,2)</f>
        <v>jan.24</v>
      </c>
      <c r="D758" s="13">
        <v>-3.1</v>
      </c>
      <c r="E758" s="13">
        <f>Månad[[#This Row],[Medeltemperatur]]-$J$2</f>
        <v>-2.2000000000000002</v>
      </c>
      <c r="F758" s="13">
        <v>48.8</v>
      </c>
      <c r="G758" s="13">
        <f>Månad[[#This Row],[Nederbörd för perioden]]/$K$2*100</f>
        <v>101.66666666666666</v>
      </c>
    </row>
    <row r="759" spans="1:7" x14ac:dyDescent="0.3">
      <c r="A759">
        <v>2024</v>
      </c>
      <c r="B759" t="s">
        <v>4</v>
      </c>
      <c r="C759" t="str">
        <f t="shared" ref="C759:C769" si="17">LEFT(B759,3)&amp;"."&amp;RIGHT(A759,2)</f>
        <v>feb.24</v>
      </c>
      <c r="D759" s="4">
        <v>-1.1000000000000001</v>
      </c>
      <c r="E759" s="4">
        <f>Månad[[#This Row],[Medeltemperatur]]-$J$3</f>
        <v>0.79999999999999982</v>
      </c>
      <c r="F759" s="4">
        <v>67.3</v>
      </c>
      <c r="G759" s="4">
        <f>Månad[[#This Row],[Nederbörd för perioden]]/$K$3*100</f>
        <v>203.93939393939391</v>
      </c>
    </row>
    <row r="760" spans="1:7" x14ac:dyDescent="0.3">
      <c r="A760">
        <v>2024</v>
      </c>
      <c r="B760" t="s">
        <v>5</v>
      </c>
      <c r="C760" t="str">
        <f t="shared" si="17"/>
        <v>mar.24</v>
      </c>
      <c r="D760" s="4">
        <v>0.8</v>
      </c>
      <c r="E760" s="4">
        <f>Månad[[#This Row],[Medeltemperatur]]-$J$4</f>
        <v>0.8</v>
      </c>
      <c r="F760" s="4">
        <v>20.6</v>
      </c>
      <c r="G760" s="4">
        <f>Månad[[#This Row],[Nederbörd för perioden]]/$K$4*100</f>
        <v>68.666666666666671</v>
      </c>
    </row>
    <row r="761" spans="1:7" x14ac:dyDescent="0.3">
      <c r="A761">
        <v>2024</v>
      </c>
      <c r="B761" t="s">
        <v>6</v>
      </c>
      <c r="C761" t="str">
        <f t="shared" si="17"/>
        <v>apr.24</v>
      </c>
      <c r="D761" s="4">
        <v>3</v>
      </c>
      <c r="E761" s="4">
        <f>Månad[[#This Row],[Medeltemperatur]]-$J$5</f>
        <v>-0.79999999999999982</v>
      </c>
      <c r="F761" s="4">
        <v>41.9</v>
      </c>
      <c r="G761" s="4">
        <f>Månad[[#This Row],[Nederbörd för perioden]]/$K$5*100</f>
        <v>149.64285714285714</v>
      </c>
    </row>
    <row r="762" spans="1:7" x14ac:dyDescent="0.3">
      <c r="A762">
        <v>2024</v>
      </c>
      <c r="B762" t="s">
        <v>7</v>
      </c>
      <c r="C762" t="str">
        <f t="shared" si="17"/>
        <v>maj.24</v>
      </c>
      <c r="D762" s="4">
        <v>11.6</v>
      </c>
      <c r="E762" s="4">
        <f>Månad[[#This Row],[Medeltemperatur]]-$J$6</f>
        <v>3</v>
      </c>
      <c r="F762" s="4">
        <v>3</v>
      </c>
      <c r="G762" s="4">
        <f>Månad[[#This Row],[Nederbörd för perioden]]/$K$6*100</f>
        <v>8.8235294117647065</v>
      </c>
    </row>
    <row r="763" spans="1:7" x14ac:dyDescent="0.3">
      <c r="A763">
        <v>2024</v>
      </c>
      <c r="B763" t="s">
        <v>8</v>
      </c>
      <c r="C763" t="str">
        <f t="shared" si="17"/>
        <v>jun.24</v>
      </c>
      <c r="D763" s="4">
        <v>15.3</v>
      </c>
      <c r="E763" s="4">
        <f>Månad[[#This Row],[Medeltemperatur]]-$J$7</f>
        <v>2.1000000000000014</v>
      </c>
      <c r="F763" s="4">
        <v>45.9</v>
      </c>
      <c r="G763" s="4">
        <f>Månad[[#This Row],[Nederbörd för perioden]]/$K$7*100</f>
        <v>88.269230769230774</v>
      </c>
    </row>
    <row r="764" spans="1:7" x14ac:dyDescent="0.3">
      <c r="A764">
        <v>2024</v>
      </c>
      <c r="B764" t="s">
        <v>9</v>
      </c>
      <c r="C764" t="str">
        <f t="shared" si="17"/>
        <v>jul.24</v>
      </c>
      <c r="D764" s="4">
        <v>17.2</v>
      </c>
      <c r="E764" s="4">
        <f>Månad[[#This Row],[Medeltemperatur]]-$J$8</f>
        <v>0.19999999999999929</v>
      </c>
      <c r="F764" s="4">
        <v>41.3</v>
      </c>
      <c r="G764" s="4">
        <f>Månad[[#This Row],[Nederbörd för perioden]]/$K$8*100</f>
        <v>87.872340425531917</v>
      </c>
    </row>
    <row r="765" spans="1:7" x14ac:dyDescent="0.3">
      <c r="A765">
        <v>2024</v>
      </c>
      <c r="B765" t="s">
        <v>10</v>
      </c>
      <c r="C765" t="str">
        <f t="shared" si="17"/>
        <v>aug.24</v>
      </c>
      <c r="D765" s="4">
        <v>17.399999999999999</v>
      </c>
      <c r="E765" s="4">
        <f>Månad[[#This Row],[Medeltemperatur]]-$J$9</f>
        <v>0.89999999999999858</v>
      </c>
      <c r="F765" s="4">
        <v>54.1</v>
      </c>
      <c r="G765" s="4">
        <f>Månad[[#This Row],[Nederbörd för perioden]]/$K$9*100</f>
        <v>87.258064516129025</v>
      </c>
    </row>
    <row r="766" spans="1:7" x14ac:dyDescent="0.3">
      <c r="A766">
        <v>2024</v>
      </c>
      <c r="B766" t="s">
        <v>11</v>
      </c>
      <c r="C766" t="str">
        <f t="shared" si="17"/>
        <v>sep.24</v>
      </c>
      <c r="D766" s="4">
        <v>14.1</v>
      </c>
      <c r="E766" s="4">
        <f>Månad[[#This Row],[Medeltemperatur]]-$J$10</f>
        <v>1.6999999999999993</v>
      </c>
      <c r="F766" s="4">
        <v>49.9</v>
      </c>
      <c r="G766" s="4">
        <f>Månad[[#This Row],[Nederbörd för perioden]]/$K$10*100</f>
        <v>84.576271186440678</v>
      </c>
    </row>
    <row r="767" spans="1:7" x14ac:dyDescent="0.3">
      <c r="A767">
        <v>2024</v>
      </c>
      <c r="B767" t="s">
        <v>12</v>
      </c>
      <c r="C767" t="str">
        <f t="shared" si="17"/>
        <v>okt.24</v>
      </c>
      <c r="D767" s="4">
        <v>9.5</v>
      </c>
      <c r="E767" s="4">
        <f>Månad[[#This Row],[Medeltemperatur]]-$J$11</f>
        <v>2.0999999999999996</v>
      </c>
      <c r="F767" s="4">
        <v>100.3</v>
      </c>
      <c r="G767" s="4">
        <f>Månad[[#This Row],[Nederbörd för perioden]]/$K$11*100</f>
        <v>141.26760563380282</v>
      </c>
    </row>
    <row r="768" spans="1:7" x14ac:dyDescent="0.3">
      <c r="A768">
        <v>2024</v>
      </c>
      <c r="B768" t="s">
        <v>13</v>
      </c>
      <c r="C768" t="str">
        <f t="shared" si="17"/>
        <v>nov.24</v>
      </c>
      <c r="D768" s="4">
        <v>4</v>
      </c>
      <c r="E768" s="4">
        <f>Månad[[#This Row],[Medeltemperatur]]-$J$12</f>
        <v>0.29999999999999982</v>
      </c>
      <c r="F768" s="4">
        <v>55.3</v>
      </c>
      <c r="G768" s="4">
        <f>Månad[[#This Row],[Nederbörd för perioden]]/$K$12*100</f>
        <v>86.40625</v>
      </c>
    </row>
    <row r="769" spans="1:7" x14ac:dyDescent="0.3">
      <c r="A769">
        <v>2024</v>
      </c>
      <c r="B769" t="s">
        <v>14</v>
      </c>
      <c r="C769" t="str">
        <f t="shared" si="17"/>
        <v>dec.24</v>
      </c>
      <c r="D769" s="4">
        <v>2</v>
      </c>
      <c r="E769" s="4">
        <f>Månad[[#This Row],[Medeltemperatur]]-$J$13</f>
        <v>1</v>
      </c>
      <c r="F769" s="4">
        <v>53.4</v>
      </c>
      <c r="G769" s="4">
        <f>Månad[[#This Row],[Nederbörd för perioden]]/$K$13*100</f>
        <v>92.068965517241381</v>
      </c>
    </row>
    <row r="770" spans="1:7" x14ac:dyDescent="0.3">
      <c r="A770" s="12">
        <v>2025</v>
      </c>
      <c r="B770" s="12" t="s">
        <v>2</v>
      </c>
      <c r="C770" s="12" t="str">
        <f>LEFT(B770,3)&amp;"."&amp;RIGHT(A770,2)</f>
        <v>jan.25</v>
      </c>
      <c r="D770" s="13">
        <v>0.9</v>
      </c>
      <c r="E770" s="13">
        <f>Månad[[#This Row],[Medeltemperatur]]-$J$2</f>
        <v>1.8</v>
      </c>
      <c r="F770" s="13">
        <v>42.7</v>
      </c>
      <c r="G770" s="13">
        <f>Månad[[#This Row],[Nederbörd för perioden]]/$K$2*100</f>
        <v>88.958333333333343</v>
      </c>
    </row>
    <row r="771" spans="1:7" x14ac:dyDescent="0.3">
      <c r="A771">
        <v>2025</v>
      </c>
      <c r="B771" t="s">
        <v>4</v>
      </c>
      <c r="C771" t="str">
        <f t="shared" ref="C771:C781" si="18">LEFT(B771,3)&amp;"."&amp;RIGHT(A771,2)</f>
        <v>feb.25</v>
      </c>
      <c r="D771" s="4">
        <v>-0.3</v>
      </c>
      <c r="E771" s="4">
        <f>Månad[[#This Row],[Medeltemperatur]]-$J$3</f>
        <v>1.5999999999999999</v>
      </c>
      <c r="F771" s="4">
        <v>16.899999999999999</v>
      </c>
      <c r="G771" s="4">
        <f>Månad[[#This Row],[Nederbörd för perioden]]/$K$3*100</f>
        <v>51.212121212121211</v>
      </c>
    </row>
    <row r="772" spans="1:7" x14ac:dyDescent="0.3">
      <c r="A772">
        <v>2025</v>
      </c>
      <c r="B772" t="s">
        <v>5</v>
      </c>
      <c r="C772" t="str">
        <f t="shared" si="18"/>
        <v>mar.25</v>
      </c>
      <c r="D772" s="4">
        <v>2.8</v>
      </c>
      <c r="E772" s="4">
        <f>Månad[[#This Row],[Medeltemperatur]]-$J$4</f>
        <v>2.8</v>
      </c>
      <c r="F772" s="4">
        <v>5.2</v>
      </c>
      <c r="G772" s="4">
        <f>Månad[[#This Row],[Nederbörd för perioden]]/$K$4*100</f>
        <v>17.333333333333336</v>
      </c>
    </row>
    <row r="773" spans="1:7" x14ac:dyDescent="0.3">
      <c r="A773">
        <v>2025</v>
      </c>
      <c r="B773" t="s">
        <v>6</v>
      </c>
      <c r="C773" t="str">
        <f t="shared" si="18"/>
        <v>apr.25</v>
      </c>
      <c r="D773" s="4">
        <v>5.4</v>
      </c>
      <c r="E773" s="4">
        <f>Månad[[#This Row],[Medeltemperatur]]-$J$5</f>
        <v>1.6000000000000005</v>
      </c>
      <c r="F773" s="4">
        <v>43.7</v>
      </c>
      <c r="G773" s="4">
        <f>Månad[[#This Row],[Nederbörd för perioden]]/$K$5*100</f>
        <v>156.07142857142858</v>
      </c>
    </row>
    <row r="774" spans="1:7" x14ac:dyDescent="0.3">
      <c r="A774">
        <v>2025</v>
      </c>
      <c r="B774" t="s">
        <v>7</v>
      </c>
      <c r="C774" t="str">
        <f t="shared" si="18"/>
        <v>maj.25</v>
      </c>
      <c r="D774" s="4">
        <v>7.9</v>
      </c>
      <c r="E774" s="4">
        <f>Månad[[#This Row],[Medeltemperatur]]-$J$6</f>
        <v>-0.69999999999999929</v>
      </c>
      <c r="F774" s="4">
        <v>18</v>
      </c>
      <c r="G774" s="4">
        <f>Månad[[#This Row],[Nederbörd för perioden]]/$K$6*100</f>
        <v>52.941176470588239</v>
      </c>
    </row>
    <row r="775" spans="1:7" x14ac:dyDescent="0.3">
      <c r="A775">
        <v>2025</v>
      </c>
      <c r="B775" t="s">
        <v>8</v>
      </c>
      <c r="C775" t="str">
        <f t="shared" si="18"/>
        <v>jun.25</v>
      </c>
      <c r="D775" s="4">
        <v>13.1</v>
      </c>
      <c r="E775" s="4">
        <f>Månad[[#This Row],[Medeltemperatur]]-$J$7</f>
        <v>-9.9999999999999645E-2</v>
      </c>
      <c r="F775" s="4">
        <v>30.5</v>
      </c>
      <c r="G775" s="4">
        <f>Månad[[#This Row],[Nederbörd för perioden]]/$K$7*100</f>
        <v>58.653846153846153</v>
      </c>
    </row>
    <row r="776" spans="1:7" x14ac:dyDescent="0.3">
      <c r="A776">
        <v>2025</v>
      </c>
      <c r="B776" t="s">
        <v>9</v>
      </c>
      <c r="C776" t="str">
        <f t="shared" si="18"/>
        <v>jul.25</v>
      </c>
      <c r="D776" s="4">
        <v>18.8</v>
      </c>
      <c r="E776" s="4">
        <f>Månad[[#This Row],[Medeltemperatur]]-$J$8</f>
        <v>1.8000000000000007</v>
      </c>
      <c r="F776" s="4">
        <v>49.5</v>
      </c>
      <c r="G776" s="4">
        <f>Månad[[#This Row],[Nederbörd för perioden]]/$K$8*100</f>
        <v>105.31914893617021</v>
      </c>
    </row>
    <row r="777" spans="1:7" x14ac:dyDescent="0.3">
      <c r="A777">
        <v>2025</v>
      </c>
      <c r="B777" t="s">
        <v>10</v>
      </c>
      <c r="C777" t="str">
        <f t="shared" si="18"/>
        <v>aug.25</v>
      </c>
      <c r="D777" s="4"/>
      <c r="E777" s="4"/>
      <c r="F777" s="4"/>
      <c r="G777" s="4"/>
    </row>
    <row r="778" spans="1:7" x14ac:dyDescent="0.3">
      <c r="A778">
        <v>2025</v>
      </c>
      <c r="B778" t="s">
        <v>11</v>
      </c>
      <c r="C778" t="str">
        <f t="shared" si="18"/>
        <v>sep.25</v>
      </c>
      <c r="D778" s="4"/>
      <c r="E778" s="4"/>
      <c r="F778" s="4"/>
      <c r="G778" s="4"/>
    </row>
    <row r="779" spans="1:7" x14ac:dyDescent="0.3">
      <c r="A779">
        <v>2025</v>
      </c>
      <c r="B779" t="s">
        <v>12</v>
      </c>
      <c r="C779" t="str">
        <f t="shared" si="18"/>
        <v>okt.25</v>
      </c>
      <c r="D779" s="4"/>
      <c r="E779" s="4"/>
      <c r="F779" s="4"/>
      <c r="G779" s="4"/>
    </row>
    <row r="780" spans="1:7" x14ac:dyDescent="0.3">
      <c r="A780">
        <v>2025</v>
      </c>
      <c r="B780" t="s">
        <v>13</v>
      </c>
      <c r="C780" t="str">
        <f t="shared" si="18"/>
        <v>nov.25</v>
      </c>
      <c r="D780" s="4"/>
      <c r="E780" s="4"/>
      <c r="F780" s="4"/>
      <c r="G780" s="4"/>
    </row>
    <row r="781" spans="1:7" x14ac:dyDescent="0.3">
      <c r="A781">
        <v>2025</v>
      </c>
      <c r="B781" t="s">
        <v>14</v>
      </c>
      <c r="C781" t="str">
        <f t="shared" si="18"/>
        <v>dec.25</v>
      </c>
      <c r="D781" s="4"/>
      <c r="E781" s="4"/>
      <c r="F781" s="4"/>
      <c r="G781" s="4"/>
    </row>
    <row r="782" spans="1:7" x14ac:dyDescent="0.3">
      <c r="A782" s="3" t="s">
        <v>25</v>
      </c>
    </row>
    <row r="783" spans="1:7" x14ac:dyDescent="0.3">
      <c r="A783" s="3" t="s">
        <v>31</v>
      </c>
    </row>
  </sheetData>
  <sortState xmlns:xlrd2="http://schemas.microsoft.com/office/spreadsheetml/2017/richdata2" ref="A2:G661">
    <sortCondition ref="A2:A661"/>
    <sortCondition ref="B2:B661" customList="januari,februari,mars,april,maj,juni,juli,augusti,september,oktober,november,december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3"/>
  <sheetViews>
    <sheetView showGridLines="0" zoomScaleNormal="100" workbookViewId="0">
      <pane ySplit="1" topLeftCell="A251" activePane="bottomLeft" state="frozen"/>
      <selection pane="bottomLeft" activeCell="D260" sqref="D260"/>
    </sheetView>
  </sheetViews>
  <sheetFormatPr defaultRowHeight="14.4" x14ac:dyDescent="0.3"/>
  <cols>
    <col min="1" max="1" width="5.33203125" style="3" bestFit="1" customWidth="1"/>
    <col min="2" max="2" width="9.44140625" bestFit="1" customWidth="1"/>
    <col min="3" max="3" width="12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3" width="17.6640625" bestFit="1" customWidth="1"/>
  </cols>
  <sheetData>
    <row r="1" spans="1:13" x14ac:dyDescent="0.3">
      <c r="A1" s="2" t="s">
        <v>0</v>
      </c>
      <c r="B1" s="1" t="s">
        <v>15</v>
      </c>
      <c r="C1" s="1" t="s">
        <v>22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6" t="s">
        <v>27</v>
      </c>
      <c r="L1" t="s">
        <v>23</v>
      </c>
      <c r="M1" t="s">
        <v>23</v>
      </c>
    </row>
    <row r="2" spans="1:13" x14ac:dyDescent="0.3">
      <c r="A2" s="14">
        <v>1961</v>
      </c>
      <c r="B2" s="15" t="s">
        <v>16</v>
      </c>
      <c r="C2" s="15" t="str">
        <f>Säsong[[#This Row],[Säsong]]&amp;"."&amp;RIGHT(Säsong[[#This Row],[År]],2)</f>
        <v>Vinter.61</v>
      </c>
      <c r="D2" s="16" t="s">
        <v>26</v>
      </c>
      <c r="E2" s="16" t="s">
        <v>26</v>
      </c>
      <c r="F2" s="16" t="s">
        <v>26</v>
      </c>
      <c r="G2" s="16" t="s">
        <v>26</v>
      </c>
      <c r="I2" t="s">
        <v>16</v>
      </c>
      <c r="J2" s="7">
        <v>-0.6</v>
      </c>
      <c r="K2" s="9">
        <v>139</v>
      </c>
      <c r="L2" s="4">
        <v>-1.5</v>
      </c>
      <c r="M2" s="10">
        <v>133</v>
      </c>
    </row>
    <row r="3" spans="1:13" x14ac:dyDescent="0.3">
      <c r="A3" s="3">
        <v>1961</v>
      </c>
      <c r="B3" t="s">
        <v>17</v>
      </c>
      <c r="C3" t="str">
        <f>Säsong[[#This Row],[Säsong]]&amp;"."&amp;RIGHT(Säsong[[#This Row],[År]],2)</f>
        <v>Vår.61</v>
      </c>
      <c r="D3" s="4">
        <v>4.5</v>
      </c>
      <c r="E3" s="4">
        <f>Säsong[[#This Row],[Medeltemperatur]]-$J$3</f>
        <v>0.40000000000000036</v>
      </c>
      <c r="F3" s="4">
        <v>113.5</v>
      </c>
      <c r="G3" s="4">
        <f>Säsong[[#This Row],[Nederbörd för perioden]]/$K$3*100</f>
        <v>123.36956521739131</v>
      </c>
      <c r="I3" t="s">
        <v>17</v>
      </c>
      <c r="J3" s="7">
        <v>4.0999999999999996</v>
      </c>
      <c r="K3" s="9">
        <v>92</v>
      </c>
      <c r="L3" s="4">
        <v>3.7</v>
      </c>
      <c r="M3" s="10">
        <v>92</v>
      </c>
    </row>
    <row r="4" spans="1:13" x14ac:dyDescent="0.3">
      <c r="A4" s="3">
        <v>1961</v>
      </c>
      <c r="B4" t="s">
        <v>18</v>
      </c>
      <c r="C4" t="str">
        <f>Säsong[[#This Row],[Säsong]]&amp;"."&amp;RIGHT(Säsong[[#This Row],[År]],2)</f>
        <v>Sommar.61</v>
      </c>
      <c r="D4" s="4">
        <v>14.6</v>
      </c>
      <c r="E4" s="4">
        <f>Säsong[[#This Row],[Medeltemperatur]]-$J$4</f>
        <v>-1</v>
      </c>
      <c r="F4" s="4">
        <v>250.3</v>
      </c>
      <c r="G4" s="4">
        <f>Säsong[[#This Row],[Nederbörd för perioden]]/$K$4*100</f>
        <v>155.46583850931677</v>
      </c>
      <c r="I4" t="s">
        <v>18</v>
      </c>
      <c r="J4" s="7">
        <v>15.6</v>
      </c>
      <c r="K4" s="9">
        <v>161</v>
      </c>
      <c r="L4" s="4">
        <v>15.1</v>
      </c>
      <c r="M4" s="10">
        <v>167</v>
      </c>
    </row>
    <row r="5" spans="1:13" x14ac:dyDescent="0.3">
      <c r="A5" s="3">
        <v>1961</v>
      </c>
      <c r="B5" t="s">
        <v>19</v>
      </c>
      <c r="C5" t="str">
        <f>Säsong[[#This Row],[Säsong]]&amp;"."&amp;RIGHT(Säsong[[#This Row],[År]],2)</f>
        <v>Höst.61</v>
      </c>
      <c r="D5" s="4">
        <v>8.9</v>
      </c>
      <c r="E5" s="4">
        <f>Säsong[[#This Row],[Medeltemperatur]]-$J$5</f>
        <v>1.1000000000000005</v>
      </c>
      <c r="F5" s="4">
        <v>129.30000000000001</v>
      </c>
      <c r="G5" s="4">
        <f>Säsong[[#This Row],[Nederbörd för perioden]]/$K$5*100</f>
        <v>66.649484536082483</v>
      </c>
      <c r="I5" t="s">
        <v>19</v>
      </c>
      <c r="J5" s="7">
        <v>7.8</v>
      </c>
      <c r="K5" s="9">
        <v>194</v>
      </c>
      <c r="L5" s="4">
        <v>7.3</v>
      </c>
      <c r="M5" s="10">
        <v>187</v>
      </c>
    </row>
    <row r="6" spans="1:13" x14ac:dyDescent="0.3">
      <c r="A6" s="14">
        <v>1962</v>
      </c>
      <c r="B6" s="15" t="s">
        <v>16</v>
      </c>
      <c r="C6" s="15" t="str">
        <f>Säsong[[#This Row],[Säsong]]&amp;"."&amp;RIGHT(Säsong[[#This Row],[År]],2)</f>
        <v>Vinter.62</v>
      </c>
      <c r="D6" s="16">
        <v>-1.8</v>
      </c>
      <c r="E6" s="16">
        <f>Säsong[[#This Row],[Medeltemperatur]]-$J$2</f>
        <v>-1.2000000000000002</v>
      </c>
      <c r="F6" s="16">
        <v>152.69999999999999</v>
      </c>
      <c r="G6" s="16">
        <f>Säsong[[#This Row],[Nederbörd för perioden]]/$K$2*100</f>
        <v>109.85611510791367</v>
      </c>
      <c r="K6" s="10"/>
      <c r="M6" s="10"/>
    </row>
    <row r="7" spans="1:13" x14ac:dyDescent="0.3">
      <c r="A7" s="3">
        <v>1962</v>
      </c>
      <c r="B7" t="s">
        <v>17</v>
      </c>
      <c r="C7" t="str">
        <f>Säsong[[#This Row],[Säsong]]&amp;"."&amp;RIGHT(Säsong[[#This Row],[År]],2)</f>
        <v>Vår.62</v>
      </c>
      <c r="D7" s="4">
        <v>1.2</v>
      </c>
      <c r="E7" s="4">
        <f>Säsong[[#This Row],[Medeltemperatur]]-$J$3</f>
        <v>-2.8999999999999995</v>
      </c>
      <c r="F7" s="4">
        <v>86.2</v>
      </c>
      <c r="G7" s="4">
        <f>Säsong[[#This Row],[Nederbörd för perioden]]/$K$3*100</f>
        <v>93.695652173913047</v>
      </c>
      <c r="J7" s="4">
        <f>AVERAGE(J2:J5)</f>
        <v>6.7249999999999996</v>
      </c>
      <c r="K7" s="10">
        <f>SUM(K2:K5)</f>
        <v>586</v>
      </c>
      <c r="L7" s="11">
        <v>5.7</v>
      </c>
      <c r="M7" s="10">
        <f>SUM(M2:M5)</f>
        <v>579</v>
      </c>
    </row>
    <row r="8" spans="1:13" x14ac:dyDescent="0.3">
      <c r="A8" s="3">
        <v>1962</v>
      </c>
      <c r="B8" t="s">
        <v>18</v>
      </c>
      <c r="C8" t="str">
        <f>Säsong[[#This Row],[Säsong]]&amp;"."&amp;RIGHT(Säsong[[#This Row],[År]],2)</f>
        <v>Sommar.62</v>
      </c>
      <c r="D8" s="4">
        <v>12.9</v>
      </c>
      <c r="E8" s="4">
        <f>Säsong[[#This Row],[Medeltemperatur]]-$J$4</f>
        <v>-2.6999999999999993</v>
      </c>
      <c r="F8" s="4">
        <v>146.69999999999999</v>
      </c>
      <c r="G8" s="4">
        <f>Säsong[[#This Row],[Nederbörd för perioden]]/$K$4*100</f>
        <v>91.118012422360238</v>
      </c>
    </row>
    <row r="9" spans="1:13" x14ac:dyDescent="0.3">
      <c r="A9" s="3">
        <v>1962</v>
      </c>
      <c r="B9" t="s">
        <v>19</v>
      </c>
      <c r="C9" t="str">
        <f>Säsong[[#This Row],[Säsong]]&amp;"."&amp;RIGHT(Säsong[[#This Row],[År]],2)</f>
        <v>Höst.62</v>
      </c>
      <c r="D9" s="4">
        <v>7</v>
      </c>
      <c r="E9" s="4">
        <f>Säsong[[#This Row],[Medeltemperatur]]-$J$5</f>
        <v>-0.79999999999999982</v>
      </c>
      <c r="F9" s="4">
        <v>143.80000000000001</v>
      </c>
      <c r="G9" s="4">
        <f>Säsong[[#This Row],[Nederbörd för perioden]]/$K$5*100</f>
        <v>74.123711340206185</v>
      </c>
    </row>
    <row r="10" spans="1:13" x14ac:dyDescent="0.3">
      <c r="A10" s="14">
        <v>1963</v>
      </c>
      <c r="B10" s="15" t="s">
        <v>16</v>
      </c>
      <c r="C10" s="15" t="str">
        <f>Säsong[[#This Row],[Säsong]]&amp;"."&amp;RIGHT(Säsong[[#This Row],[År]],2)</f>
        <v>Vinter.63</v>
      </c>
      <c r="D10" s="16">
        <v>-5.5</v>
      </c>
      <c r="E10" s="16">
        <f>Säsong[[#This Row],[Medeltemperatur]]-$J$2</f>
        <v>-4.9000000000000004</v>
      </c>
      <c r="F10" s="16">
        <v>47.3</v>
      </c>
      <c r="G10" s="16">
        <f>Säsong[[#This Row],[Nederbörd för perioden]]/$K$2*100</f>
        <v>34.028776978417262</v>
      </c>
    </row>
    <row r="11" spans="1:13" x14ac:dyDescent="0.3">
      <c r="A11" s="3">
        <v>1963</v>
      </c>
      <c r="B11" t="s">
        <v>17</v>
      </c>
      <c r="C11" t="str">
        <f>Säsong[[#This Row],[Säsong]]&amp;"."&amp;RIGHT(Säsong[[#This Row],[År]],2)</f>
        <v>Vår.63</v>
      </c>
      <c r="D11" s="4">
        <v>1.4</v>
      </c>
      <c r="E11" s="4">
        <f>Säsong[[#This Row],[Medeltemperatur]]-$J$3</f>
        <v>-2.6999999999999997</v>
      </c>
      <c r="F11" s="4">
        <v>68.900000000000006</v>
      </c>
      <c r="G11" s="4">
        <f>Säsong[[#This Row],[Nederbörd för perioden]]/$K$3*100</f>
        <v>74.891304347826093</v>
      </c>
    </row>
    <row r="12" spans="1:13" x14ac:dyDescent="0.3">
      <c r="A12" s="3">
        <v>1963</v>
      </c>
      <c r="B12" t="s">
        <v>18</v>
      </c>
      <c r="C12" t="str">
        <f>Säsong[[#This Row],[Säsong]]&amp;"."&amp;RIGHT(Säsong[[#This Row],[År]],2)</f>
        <v>Sommar.63</v>
      </c>
      <c r="D12" s="4">
        <v>15</v>
      </c>
      <c r="E12" s="4">
        <f>Säsong[[#This Row],[Medeltemperatur]]-$J$4</f>
        <v>-0.59999999999999964</v>
      </c>
      <c r="F12" s="4">
        <v>129.4</v>
      </c>
      <c r="G12" s="4">
        <f>Säsong[[#This Row],[Nederbörd för perioden]]/$K$4*100</f>
        <v>80.372670807453417</v>
      </c>
    </row>
    <row r="13" spans="1:13" x14ac:dyDescent="0.3">
      <c r="A13" s="3">
        <v>1963</v>
      </c>
      <c r="B13" t="s">
        <v>19</v>
      </c>
      <c r="C13" t="str">
        <f>Säsong[[#This Row],[Säsong]]&amp;"."&amp;RIGHT(Säsong[[#This Row],[År]],2)</f>
        <v>Höst.63</v>
      </c>
      <c r="D13" s="4">
        <v>7.5</v>
      </c>
      <c r="E13" s="4">
        <f>Säsong[[#This Row],[Medeltemperatur]]-$J$5</f>
        <v>-0.29999999999999982</v>
      </c>
      <c r="F13" s="4">
        <v>196.8</v>
      </c>
      <c r="G13" s="4">
        <f>Säsong[[#This Row],[Nederbörd för perioden]]/$K$5*100</f>
        <v>101.44329896907216</v>
      </c>
    </row>
    <row r="14" spans="1:13" x14ac:dyDescent="0.3">
      <c r="A14" s="14">
        <v>1964</v>
      </c>
      <c r="B14" s="15" t="s">
        <v>16</v>
      </c>
      <c r="C14" s="15" t="str">
        <f>Säsong[[#This Row],[Säsong]]&amp;"."&amp;RIGHT(Säsong[[#This Row],[År]],2)</f>
        <v>Vinter.64</v>
      </c>
      <c r="D14" s="16">
        <v>-2.1</v>
      </c>
      <c r="E14" s="16">
        <f>Säsong[[#This Row],[Medeltemperatur]]-$J$2</f>
        <v>-1.5</v>
      </c>
      <c r="F14" s="16">
        <v>69.8</v>
      </c>
      <c r="G14" s="16">
        <f>Säsong[[#This Row],[Nederbörd för perioden]]/$K$2*100</f>
        <v>50.215827338129493</v>
      </c>
    </row>
    <row r="15" spans="1:13" x14ac:dyDescent="0.3">
      <c r="A15" s="3">
        <v>1964</v>
      </c>
      <c r="B15" t="s">
        <v>17</v>
      </c>
      <c r="C15" t="str">
        <f>Säsong[[#This Row],[Säsong]]&amp;"."&amp;RIGHT(Säsong[[#This Row],[År]],2)</f>
        <v>Vår.64</v>
      </c>
      <c r="D15" s="4">
        <v>2.4</v>
      </c>
      <c r="E15" s="4">
        <f>Säsong[[#This Row],[Medeltemperatur]]-$J$3</f>
        <v>-1.6999999999999997</v>
      </c>
      <c r="F15" s="4">
        <v>25.1</v>
      </c>
      <c r="G15" s="4">
        <f>Säsong[[#This Row],[Nederbörd för perioden]]/$K$3*100</f>
        <v>27.282608695652179</v>
      </c>
    </row>
    <row r="16" spans="1:13" x14ac:dyDescent="0.3">
      <c r="A16" s="3">
        <v>1964</v>
      </c>
      <c r="B16" t="s">
        <v>18</v>
      </c>
      <c r="C16" t="str">
        <f>Säsong[[#This Row],[Säsong]]&amp;"."&amp;RIGHT(Säsong[[#This Row],[År]],2)</f>
        <v>Sommar.64</v>
      </c>
      <c r="D16" s="4">
        <v>14</v>
      </c>
      <c r="E16" s="4">
        <f>Säsong[[#This Row],[Medeltemperatur]]-$J$4</f>
        <v>-1.5999999999999996</v>
      </c>
      <c r="F16" s="4">
        <v>100.4</v>
      </c>
      <c r="G16" s="4">
        <f>Säsong[[#This Row],[Nederbörd för perioden]]/$K$4*100</f>
        <v>62.360248447204967</v>
      </c>
    </row>
    <row r="17" spans="1:7" x14ac:dyDescent="0.3">
      <c r="A17" s="3">
        <v>1964</v>
      </c>
      <c r="B17" t="s">
        <v>19</v>
      </c>
      <c r="C17" t="str">
        <f>Säsong[[#This Row],[Säsong]]&amp;"."&amp;RIGHT(Säsong[[#This Row],[År]],2)</f>
        <v>Höst.64</v>
      </c>
      <c r="D17" s="4">
        <v>6.9</v>
      </c>
      <c r="E17" s="4">
        <f>Säsong[[#This Row],[Medeltemperatur]]-$J$5</f>
        <v>-0.89999999999999947</v>
      </c>
      <c r="F17" s="4">
        <v>132.19999999999999</v>
      </c>
      <c r="G17" s="4">
        <f>Säsong[[#This Row],[Nederbörd för perioden]]/$K$5*100</f>
        <v>68.144329896907209</v>
      </c>
    </row>
    <row r="18" spans="1:7" x14ac:dyDescent="0.3">
      <c r="A18" s="14">
        <v>1965</v>
      </c>
      <c r="B18" s="15" t="s">
        <v>16</v>
      </c>
      <c r="C18" s="15" t="str">
        <f>Säsong[[#This Row],[Säsong]]&amp;"."&amp;RIGHT(Säsong[[#This Row],[År]],2)</f>
        <v>Vinter.65</v>
      </c>
      <c r="D18" s="16">
        <v>-1.6</v>
      </c>
      <c r="E18" s="16">
        <f>Säsong[[#This Row],[Medeltemperatur]]-$J$2</f>
        <v>-1</v>
      </c>
      <c r="F18" s="16">
        <v>94.6</v>
      </c>
      <c r="G18" s="16">
        <f>Säsong[[#This Row],[Nederbörd för perioden]]/$K$2*100</f>
        <v>68.057553956834525</v>
      </c>
    </row>
    <row r="19" spans="1:7" x14ac:dyDescent="0.3">
      <c r="A19" s="3">
        <v>1965</v>
      </c>
      <c r="B19" t="s">
        <v>17</v>
      </c>
      <c r="C19" t="str">
        <f>Säsong[[#This Row],[Säsong]]&amp;"."&amp;RIGHT(Säsong[[#This Row],[År]],2)</f>
        <v>Vår.65</v>
      </c>
      <c r="D19" s="4">
        <v>2.2000000000000002</v>
      </c>
      <c r="E19" s="4">
        <f>Säsong[[#This Row],[Medeltemperatur]]-$J$3</f>
        <v>-1.8999999999999995</v>
      </c>
      <c r="F19" s="4">
        <v>37.1</v>
      </c>
      <c r="G19" s="4">
        <f>Säsong[[#This Row],[Nederbörd för perioden]]/$K$3*100</f>
        <v>40.326086956521742</v>
      </c>
    </row>
    <row r="20" spans="1:7" x14ac:dyDescent="0.3">
      <c r="A20" s="3">
        <v>1965</v>
      </c>
      <c r="B20" t="s">
        <v>18</v>
      </c>
      <c r="C20" t="str">
        <f>Säsong[[#This Row],[Säsong]]&amp;"."&amp;RIGHT(Säsong[[#This Row],[År]],2)</f>
        <v>Sommar.65</v>
      </c>
      <c r="D20" s="4">
        <v>13.5</v>
      </c>
      <c r="E20" s="4">
        <f>Säsong[[#This Row],[Medeltemperatur]]-$J$4</f>
        <v>-2.0999999999999996</v>
      </c>
      <c r="F20" s="4">
        <v>156.4</v>
      </c>
      <c r="G20" s="4">
        <f>Säsong[[#This Row],[Nederbörd för perioden]]/$K$4*100</f>
        <v>97.142857142857139</v>
      </c>
    </row>
    <row r="21" spans="1:7" x14ac:dyDescent="0.3">
      <c r="A21" s="3">
        <v>1965</v>
      </c>
      <c r="B21" t="s">
        <v>19</v>
      </c>
      <c r="C21" t="str">
        <f>Säsong[[#This Row],[Säsong]]&amp;"."&amp;RIGHT(Säsong[[#This Row],[År]],2)</f>
        <v>Höst.65</v>
      </c>
      <c r="D21" s="4">
        <v>6.7</v>
      </c>
      <c r="E21" s="4">
        <f>Säsong[[#This Row],[Medeltemperatur]]-$J$5</f>
        <v>-1.0999999999999996</v>
      </c>
      <c r="F21" s="4">
        <v>183.8</v>
      </c>
      <c r="G21" s="4">
        <f>Säsong[[#This Row],[Nederbörd för perioden]]/$K$5*100</f>
        <v>94.742268041237125</v>
      </c>
    </row>
    <row r="22" spans="1:7" x14ac:dyDescent="0.3">
      <c r="A22" s="14">
        <v>1966</v>
      </c>
      <c r="B22" s="15" t="s">
        <v>16</v>
      </c>
      <c r="C22" s="15" t="str">
        <f>Säsong[[#This Row],[Säsong]]&amp;"."&amp;RIGHT(Säsong[[#This Row],[År]],2)</f>
        <v>Vinter.66</v>
      </c>
      <c r="D22" s="16">
        <v>-7.6</v>
      </c>
      <c r="E22" s="16">
        <f>Säsong[[#This Row],[Medeltemperatur]]-$J$2</f>
        <v>-7</v>
      </c>
      <c r="F22" s="16">
        <v>110.4</v>
      </c>
      <c r="G22" s="16">
        <f>Säsong[[#This Row],[Nederbörd för perioden]]/$K$2*100</f>
        <v>79.42446043165468</v>
      </c>
    </row>
    <row r="23" spans="1:7" x14ac:dyDescent="0.3">
      <c r="A23" s="3">
        <v>1966</v>
      </c>
      <c r="B23" t="s">
        <v>17</v>
      </c>
      <c r="C23" t="str">
        <f>Säsong[[#This Row],[Säsong]]&amp;"."&amp;RIGHT(Säsong[[#This Row],[År]],2)</f>
        <v>Vår.66</v>
      </c>
      <c r="D23" s="4">
        <v>1.2</v>
      </c>
      <c r="E23" s="4">
        <f>Säsong[[#This Row],[Medeltemperatur]]-$J$3</f>
        <v>-2.8999999999999995</v>
      </c>
      <c r="F23" s="4">
        <v>82</v>
      </c>
      <c r="G23" s="4">
        <f>Säsong[[#This Row],[Nederbörd för perioden]]/$K$3*100</f>
        <v>89.130434782608688</v>
      </c>
    </row>
    <row r="24" spans="1:7" x14ac:dyDescent="0.3">
      <c r="A24" s="3">
        <v>1966</v>
      </c>
      <c r="B24" t="s">
        <v>18</v>
      </c>
      <c r="C24" t="str">
        <f>Säsong[[#This Row],[Säsong]]&amp;"."&amp;RIGHT(Säsong[[#This Row],[År]],2)</f>
        <v>Sommar.66</v>
      </c>
      <c r="D24" s="4">
        <v>15.2</v>
      </c>
      <c r="E24" s="4">
        <f>Säsong[[#This Row],[Medeltemperatur]]-$J$4</f>
        <v>-0.40000000000000036</v>
      </c>
      <c r="F24" s="4">
        <v>117.8</v>
      </c>
      <c r="G24" s="4">
        <f>Säsong[[#This Row],[Nederbörd för perioden]]/$K$4*100</f>
        <v>73.16770186335404</v>
      </c>
    </row>
    <row r="25" spans="1:7" x14ac:dyDescent="0.3">
      <c r="A25" s="3">
        <v>1966</v>
      </c>
      <c r="B25" t="s">
        <v>19</v>
      </c>
      <c r="C25" t="str">
        <f>Säsong[[#This Row],[Säsong]]&amp;"."&amp;RIGHT(Säsong[[#This Row],[År]],2)</f>
        <v>Höst.66</v>
      </c>
      <c r="D25" s="4">
        <v>6.4</v>
      </c>
      <c r="E25" s="4">
        <f>Säsong[[#This Row],[Medeltemperatur]]-$J$5</f>
        <v>-1.3999999999999995</v>
      </c>
      <c r="F25" s="4">
        <v>147</v>
      </c>
      <c r="G25" s="4">
        <f>Säsong[[#This Row],[Nederbörd för perioden]]/$K$5*100</f>
        <v>75.773195876288653</v>
      </c>
    </row>
    <row r="26" spans="1:7" x14ac:dyDescent="0.3">
      <c r="A26" s="14">
        <v>1967</v>
      </c>
      <c r="B26" s="15" t="s">
        <v>16</v>
      </c>
      <c r="C26" s="15" t="str">
        <f>Säsong[[#This Row],[Säsong]]&amp;"."&amp;RIGHT(Säsong[[#This Row],[År]],2)</f>
        <v>Vinter.67</v>
      </c>
      <c r="D26" s="16">
        <v>-2.5</v>
      </c>
      <c r="E26" s="16">
        <f>Säsong[[#This Row],[Medeltemperatur]]-$J$2</f>
        <v>-1.9</v>
      </c>
      <c r="F26" s="16">
        <v>125.5</v>
      </c>
      <c r="G26" s="16">
        <f>Säsong[[#This Row],[Nederbörd för perioden]]/$K$2*100</f>
        <v>90.287769784172667</v>
      </c>
    </row>
    <row r="27" spans="1:7" x14ac:dyDescent="0.3">
      <c r="A27" s="3">
        <v>1967</v>
      </c>
      <c r="B27" t="s">
        <v>17</v>
      </c>
      <c r="C27" t="str">
        <f>Säsong[[#This Row],[Säsong]]&amp;"."&amp;RIGHT(Säsong[[#This Row],[År]],2)</f>
        <v>Vår.67</v>
      </c>
      <c r="D27" s="4">
        <v>3.8</v>
      </c>
      <c r="E27" s="4">
        <f>Säsong[[#This Row],[Medeltemperatur]]-$J$3</f>
        <v>-0.29999999999999982</v>
      </c>
      <c r="F27" s="4">
        <v>101.5</v>
      </c>
      <c r="G27" s="4">
        <f>Säsong[[#This Row],[Nederbörd för perioden]]/$K$3*100</f>
        <v>110.32608695652173</v>
      </c>
    </row>
    <row r="28" spans="1:7" x14ac:dyDescent="0.3">
      <c r="A28" s="3">
        <v>1967</v>
      </c>
      <c r="B28" t="s">
        <v>18</v>
      </c>
      <c r="C28" t="str">
        <f>Säsong[[#This Row],[Säsong]]&amp;"."&amp;RIGHT(Säsong[[#This Row],[År]],2)</f>
        <v>Sommar.67</v>
      </c>
      <c r="D28" s="4">
        <v>14.2</v>
      </c>
      <c r="E28" s="4">
        <f>Säsong[[#This Row],[Medeltemperatur]]-$J$4</f>
        <v>-1.4000000000000004</v>
      </c>
      <c r="F28" s="4">
        <v>148.1</v>
      </c>
      <c r="G28" s="4">
        <f>Säsong[[#This Row],[Nederbörd för perioden]]/$K$4*100</f>
        <v>91.987577639751549</v>
      </c>
    </row>
    <row r="29" spans="1:7" x14ac:dyDescent="0.3">
      <c r="A29" s="3">
        <v>1967</v>
      </c>
      <c r="B29" t="s">
        <v>19</v>
      </c>
      <c r="C29" t="str">
        <f>Säsong[[#This Row],[Säsong]]&amp;"."&amp;RIGHT(Säsong[[#This Row],[År]],2)</f>
        <v>Höst.67</v>
      </c>
      <c r="D29" s="4">
        <v>8.9</v>
      </c>
      <c r="E29" s="4">
        <f>Säsong[[#This Row],[Medeltemperatur]]-$J$5</f>
        <v>1.1000000000000005</v>
      </c>
      <c r="F29" s="4">
        <v>194.7</v>
      </c>
      <c r="G29" s="4">
        <f>Säsong[[#This Row],[Nederbörd för perioden]]/$K$5*100</f>
        <v>100.36082474226804</v>
      </c>
    </row>
    <row r="30" spans="1:7" x14ac:dyDescent="0.3">
      <c r="A30" s="14">
        <v>1968</v>
      </c>
      <c r="B30" s="15" t="s">
        <v>16</v>
      </c>
      <c r="C30" s="15" t="str">
        <f>Säsong[[#This Row],[Säsong]]&amp;"."&amp;RIGHT(Säsong[[#This Row],[År]],2)</f>
        <v>Vinter.68</v>
      </c>
      <c r="D30" s="16">
        <v>-4.7</v>
      </c>
      <c r="E30" s="16">
        <f>Säsong[[#This Row],[Medeltemperatur]]-$J$2</f>
        <v>-4.1000000000000005</v>
      </c>
      <c r="F30" s="16">
        <v>52</v>
      </c>
      <c r="G30" s="16">
        <f>Säsong[[#This Row],[Nederbörd för perioden]]/$K$2*100</f>
        <v>37.410071942446045</v>
      </c>
    </row>
    <row r="31" spans="1:7" x14ac:dyDescent="0.3">
      <c r="A31" s="3">
        <v>1968</v>
      </c>
      <c r="B31" t="s">
        <v>17</v>
      </c>
      <c r="C31" t="str">
        <f>Säsong[[#This Row],[Säsong]]&amp;"."&amp;RIGHT(Säsong[[#This Row],[År]],2)</f>
        <v>Vår.68</v>
      </c>
      <c r="D31" s="4">
        <v>3.4</v>
      </c>
      <c r="E31" s="4">
        <f>Säsong[[#This Row],[Medeltemperatur]]-$J$3</f>
        <v>-0.69999999999999973</v>
      </c>
      <c r="F31" s="4">
        <v>121.2</v>
      </c>
      <c r="G31" s="4">
        <f>Säsong[[#This Row],[Nederbörd för perioden]]/$K$3*100</f>
        <v>131.7391304347826</v>
      </c>
    </row>
    <row r="32" spans="1:7" x14ac:dyDescent="0.3">
      <c r="A32" s="3">
        <v>1968</v>
      </c>
      <c r="B32" t="s">
        <v>18</v>
      </c>
      <c r="C32" t="str">
        <f>Säsong[[#This Row],[Säsong]]&amp;"."&amp;RIGHT(Säsong[[#This Row],[År]],2)</f>
        <v>Sommar.68</v>
      </c>
      <c r="D32" s="4">
        <v>15.1</v>
      </c>
      <c r="E32" s="4">
        <f>Säsong[[#This Row],[Medeltemperatur]]-$J$4</f>
        <v>-0.5</v>
      </c>
      <c r="F32" s="4">
        <v>93.5</v>
      </c>
      <c r="G32" s="4">
        <f>Säsong[[#This Row],[Nederbörd för perioden]]/$K$4*100</f>
        <v>58.074534161490689</v>
      </c>
    </row>
    <row r="33" spans="1:7" x14ac:dyDescent="0.3">
      <c r="A33" s="3">
        <v>1968</v>
      </c>
      <c r="B33" t="s">
        <v>19</v>
      </c>
      <c r="C33" t="str">
        <f>Säsong[[#This Row],[Säsong]]&amp;"."&amp;RIGHT(Säsong[[#This Row],[År]],2)</f>
        <v>Höst.68</v>
      </c>
      <c r="D33" s="4">
        <v>6</v>
      </c>
      <c r="E33" s="4">
        <f>Säsong[[#This Row],[Medeltemperatur]]-$J$5</f>
        <v>-1.7999999999999998</v>
      </c>
      <c r="F33" s="4">
        <v>161.80000000000001</v>
      </c>
      <c r="G33" s="4">
        <f>Säsong[[#This Row],[Nederbörd för perioden]]/$K$5*100</f>
        <v>83.402061855670112</v>
      </c>
    </row>
    <row r="34" spans="1:7" x14ac:dyDescent="0.3">
      <c r="A34" s="14">
        <v>1969</v>
      </c>
      <c r="B34" s="15" t="s">
        <v>16</v>
      </c>
      <c r="C34" s="15" t="str">
        <f>Säsong[[#This Row],[Säsong]]&amp;"."&amp;RIGHT(Säsong[[#This Row],[År]],2)</f>
        <v>Vinter.69</v>
      </c>
      <c r="D34" s="16">
        <v>-3.4</v>
      </c>
      <c r="E34" s="16">
        <f>Säsong[[#This Row],[Medeltemperatur]]-$J$2</f>
        <v>-2.8</v>
      </c>
      <c r="F34" s="16">
        <v>64.400000000000006</v>
      </c>
      <c r="G34" s="16">
        <f>Säsong[[#This Row],[Nederbörd för perioden]]/$K$2*100</f>
        <v>46.330935251798564</v>
      </c>
    </row>
    <row r="35" spans="1:7" x14ac:dyDescent="0.3">
      <c r="A35" s="3">
        <v>1969</v>
      </c>
      <c r="B35" t="s">
        <v>17</v>
      </c>
      <c r="C35" t="str">
        <f>Säsong[[#This Row],[Säsong]]&amp;"."&amp;RIGHT(Säsong[[#This Row],[År]],2)</f>
        <v>Vår.69</v>
      </c>
      <c r="D35" s="4">
        <v>1.2</v>
      </c>
      <c r="E35" s="4">
        <f>Säsong[[#This Row],[Medeltemperatur]]-$J$3</f>
        <v>-2.8999999999999995</v>
      </c>
      <c r="F35" s="4">
        <v>73</v>
      </c>
      <c r="G35" s="4">
        <f>Säsong[[#This Row],[Nederbörd för perioden]]/$K$3*100</f>
        <v>79.347826086956516</v>
      </c>
    </row>
    <row r="36" spans="1:7" x14ac:dyDescent="0.3">
      <c r="A36" s="3">
        <v>1969</v>
      </c>
      <c r="B36" t="s">
        <v>18</v>
      </c>
      <c r="C36" t="str">
        <f>Säsong[[#This Row],[Säsong]]&amp;"."&amp;RIGHT(Säsong[[#This Row],[År]],2)</f>
        <v>Sommar.69</v>
      </c>
      <c r="D36" s="4">
        <v>15.8</v>
      </c>
      <c r="E36" s="4">
        <f>Säsong[[#This Row],[Medeltemperatur]]-$J$4</f>
        <v>0.20000000000000107</v>
      </c>
      <c r="F36" s="4">
        <v>131.9</v>
      </c>
      <c r="G36" s="4">
        <f>Säsong[[#This Row],[Nederbörd för perioden]]/$K$4*100</f>
        <v>81.925465838509311</v>
      </c>
    </row>
    <row r="37" spans="1:7" x14ac:dyDescent="0.3">
      <c r="A37" s="3">
        <v>1969</v>
      </c>
      <c r="B37" t="s">
        <v>19</v>
      </c>
      <c r="C37" t="str">
        <f>Säsong[[#This Row],[Säsong]]&amp;"."&amp;RIGHT(Säsong[[#This Row],[År]],2)</f>
        <v>Höst.69</v>
      </c>
      <c r="D37" s="4">
        <v>6.8</v>
      </c>
      <c r="E37" s="4">
        <f>Säsong[[#This Row],[Medeltemperatur]]-$J$5</f>
        <v>-1</v>
      </c>
      <c r="F37" s="4">
        <v>172.2</v>
      </c>
      <c r="G37" s="4">
        <f>Säsong[[#This Row],[Nederbörd för perioden]]/$K$5*100</f>
        <v>88.762886597938135</v>
      </c>
    </row>
    <row r="38" spans="1:7" x14ac:dyDescent="0.3">
      <c r="A38" s="14">
        <v>1970</v>
      </c>
      <c r="B38" s="15" t="s">
        <v>16</v>
      </c>
      <c r="C38" s="15" t="str">
        <f>Säsong[[#This Row],[Säsong]]&amp;"."&amp;RIGHT(Säsong[[#This Row],[År]],2)</f>
        <v>Vinter.70</v>
      </c>
      <c r="D38" s="16">
        <v>-7.4</v>
      </c>
      <c r="E38" s="16">
        <f>Säsong[[#This Row],[Medeltemperatur]]-$J$2</f>
        <v>-6.8000000000000007</v>
      </c>
      <c r="F38" s="16">
        <v>35.1</v>
      </c>
      <c r="G38" s="16">
        <f>Säsong[[#This Row],[Nederbörd för perioden]]/$K$2*100</f>
        <v>25.25179856115108</v>
      </c>
    </row>
    <row r="39" spans="1:7" x14ac:dyDescent="0.3">
      <c r="A39" s="3">
        <v>1970</v>
      </c>
      <c r="B39" t="s">
        <v>17</v>
      </c>
      <c r="C39" t="str">
        <f>Säsong[[#This Row],[Säsong]]&amp;"."&amp;RIGHT(Säsong[[#This Row],[År]],2)</f>
        <v>Vår.70</v>
      </c>
      <c r="D39" s="4">
        <v>2.1</v>
      </c>
      <c r="E39" s="4">
        <f>Säsong[[#This Row],[Medeltemperatur]]-$J$3</f>
        <v>-1.9999999999999996</v>
      </c>
      <c r="F39" s="4">
        <v>83.4</v>
      </c>
      <c r="G39" s="4">
        <f>Säsong[[#This Row],[Nederbörd för perioden]]/$K$3*100</f>
        <v>90.652173913043484</v>
      </c>
    </row>
    <row r="40" spans="1:7" x14ac:dyDescent="0.3">
      <c r="A40" s="3">
        <v>1970</v>
      </c>
      <c r="B40" t="s">
        <v>18</v>
      </c>
      <c r="C40" t="str">
        <f>Säsong[[#This Row],[Säsong]]&amp;"."&amp;RIGHT(Säsong[[#This Row],[År]],2)</f>
        <v>Sommar.70</v>
      </c>
      <c r="D40" s="4">
        <v>14.7</v>
      </c>
      <c r="E40" s="4">
        <f>Säsong[[#This Row],[Medeltemperatur]]-$J$4</f>
        <v>-0.90000000000000036</v>
      </c>
      <c r="F40" s="4">
        <v>75.099999999999994</v>
      </c>
      <c r="G40" s="4">
        <f>Säsong[[#This Row],[Nederbörd för perioden]]/$K$4*100</f>
        <v>46.645962732919251</v>
      </c>
    </row>
    <row r="41" spans="1:7" x14ac:dyDescent="0.3">
      <c r="A41" s="3">
        <v>1970</v>
      </c>
      <c r="B41" t="s">
        <v>19</v>
      </c>
      <c r="C41" t="str">
        <f>Säsong[[#This Row],[Säsong]]&amp;"."&amp;RIGHT(Säsong[[#This Row],[År]],2)</f>
        <v>Höst.70</v>
      </c>
      <c r="D41" s="4">
        <v>6.3</v>
      </c>
      <c r="E41" s="4">
        <f>Säsong[[#This Row],[Medeltemperatur]]-$J$5</f>
        <v>-1.5</v>
      </c>
      <c r="F41" s="4">
        <v>168</v>
      </c>
      <c r="G41" s="4">
        <f>Säsong[[#This Row],[Nederbörd för perioden]]/$K$5*100</f>
        <v>86.597938144329902</v>
      </c>
    </row>
    <row r="42" spans="1:7" x14ac:dyDescent="0.3">
      <c r="A42" s="14">
        <v>1971</v>
      </c>
      <c r="B42" s="15" t="s">
        <v>16</v>
      </c>
      <c r="C42" s="15" t="str">
        <f>Säsong[[#This Row],[Säsong]]&amp;"."&amp;RIGHT(Säsong[[#This Row],[År]],2)</f>
        <v>Vinter.71</v>
      </c>
      <c r="D42" s="16">
        <v>-0.9</v>
      </c>
      <c r="E42" s="16">
        <f>Säsong[[#This Row],[Medeltemperatur]]-$J$2</f>
        <v>-0.30000000000000004</v>
      </c>
      <c r="F42" s="16">
        <v>102.8</v>
      </c>
      <c r="G42" s="16">
        <f>Säsong[[#This Row],[Nederbörd för perioden]]/$K$2*100</f>
        <v>73.956834532374089</v>
      </c>
    </row>
    <row r="43" spans="1:7" x14ac:dyDescent="0.3">
      <c r="A43" s="3">
        <v>1971</v>
      </c>
      <c r="B43" t="s">
        <v>17</v>
      </c>
      <c r="C43" t="str">
        <f>Säsong[[#This Row],[Säsong]]&amp;"."&amp;RIGHT(Säsong[[#This Row],[År]],2)</f>
        <v>Vår.71</v>
      </c>
      <c r="D43" s="4">
        <v>2.1</v>
      </c>
      <c r="E43" s="4">
        <f>Säsong[[#This Row],[Medeltemperatur]]-$J$3</f>
        <v>-1.9999999999999996</v>
      </c>
      <c r="F43" s="4">
        <v>53.7</v>
      </c>
      <c r="G43" s="4">
        <f>Säsong[[#This Row],[Nederbörd för perioden]]/$K$3*100</f>
        <v>58.369565217391305</v>
      </c>
    </row>
    <row r="44" spans="1:7" x14ac:dyDescent="0.3">
      <c r="A44" s="3">
        <v>1971</v>
      </c>
      <c r="B44" t="s">
        <v>18</v>
      </c>
      <c r="C44" t="str">
        <f>Säsong[[#This Row],[Säsong]]&amp;"."&amp;RIGHT(Säsong[[#This Row],[År]],2)</f>
        <v>Sommar.71</v>
      </c>
      <c r="D44" s="4">
        <v>14.5</v>
      </c>
      <c r="E44" s="4">
        <f>Säsong[[#This Row],[Medeltemperatur]]-$J$4</f>
        <v>-1.0999999999999996</v>
      </c>
      <c r="F44" s="4">
        <v>129.9</v>
      </c>
      <c r="G44" s="4">
        <f>Säsong[[#This Row],[Nederbörd för perioden]]/$K$4*100</f>
        <v>80.68322981366461</v>
      </c>
    </row>
    <row r="45" spans="1:7" x14ac:dyDescent="0.3">
      <c r="A45" s="3">
        <v>1971</v>
      </c>
      <c r="B45" t="s">
        <v>19</v>
      </c>
      <c r="C45" t="str">
        <f>Säsong[[#This Row],[Säsong]]&amp;"."&amp;RIGHT(Säsong[[#This Row],[År]],2)</f>
        <v>Höst.71</v>
      </c>
      <c r="D45" s="4">
        <v>5.9</v>
      </c>
      <c r="E45" s="4">
        <f>Säsong[[#This Row],[Medeltemperatur]]-$J$5</f>
        <v>-1.8999999999999995</v>
      </c>
      <c r="F45" s="4">
        <v>98.8</v>
      </c>
      <c r="G45" s="4">
        <f>Säsong[[#This Row],[Nederbörd för perioden]]/$K$5*100</f>
        <v>50.927835051546388</v>
      </c>
    </row>
    <row r="46" spans="1:7" x14ac:dyDescent="0.3">
      <c r="A46" s="14">
        <v>1972</v>
      </c>
      <c r="B46" s="15" t="s">
        <v>16</v>
      </c>
      <c r="C46" s="15" t="str">
        <f>Säsong[[#This Row],[Säsong]]&amp;"."&amp;RIGHT(Säsong[[#This Row],[År]],2)</f>
        <v>Vinter.72</v>
      </c>
      <c r="D46" s="16">
        <v>-1.4</v>
      </c>
      <c r="E46" s="16">
        <f>Säsong[[#This Row],[Medeltemperatur]]-$J$2</f>
        <v>-0.79999999999999993</v>
      </c>
      <c r="F46" s="16">
        <v>79.099999999999994</v>
      </c>
      <c r="G46" s="16">
        <f>Säsong[[#This Row],[Nederbörd för perioden]]/$K$2*100</f>
        <v>56.906474820143885</v>
      </c>
    </row>
    <row r="47" spans="1:7" x14ac:dyDescent="0.3">
      <c r="A47" s="3">
        <v>1972</v>
      </c>
      <c r="B47" t="s">
        <v>17</v>
      </c>
      <c r="C47" t="str">
        <f>Säsong[[#This Row],[Säsong]]&amp;"."&amp;RIGHT(Säsong[[#This Row],[År]],2)</f>
        <v>Vår.72</v>
      </c>
      <c r="D47" s="4">
        <v>2.5</v>
      </c>
      <c r="E47" s="4">
        <f>Säsong[[#This Row],[Medeltemperatur]]-$J$3</f>
        <v>-1.5999999999999996</v>
      </c>
      <c r="F47" s="4">
        <v>57.1</v>
      </c>
      <c r="G47" s="4">
        <f>Säsong[[#This Row],[Nederbörd för perioden]]/$K$3*100</f>
        <v>62.065217391304351</v>
      </c>
    </row>
    <row r="48" spans="1:7" x14ac:dyDescent="0.3">
      <c r="A48" s="3">
        <v>1972</v>
      </c>
      <c r="B48" t="s">
        <v>18</v>
      </c>
      <c r="C48" t="str">
        <f>Säsong[[#This Row],[Säsong]]&amp;"."&amp;RIGHT(Säsong[[#This Row],[År]],2)</f>
        <v>Sommar.72</v>
      </c>
      <c r="D48" s="4">
        <v>16.100000000000001</v>
      </c>
      <c r="E48" s="4">
        <f>Säsong[[#This Row],[Medeltemperatur]]-$J$4</f>
        <v>0.50000000000000178</v>
      </c>
      <c r="F48" s="4">
        <v>174.2</v>
      </c>
      <c r="G48" s="4">
        <f>Säsong[[#This Row],[Nederbörd för perioden]]/$K$4*100</f>
        <v>108.19875776397514</v>
      </c>
    </row>
    <row r="49" spans="1:7" x14ac:dyDescent="0.3">
      <c r="A49" s="3">
        <v>1972</v>
      </c>
      <c r="B49" t="s">
        <v>19</v>
      </c>
      <c r="C49" t="str">
        <f>Säsong[[#This Row],[Säsong]]&amp;"."&amp;RIGHT(Säsong[[#This Row],[År]],2)</f>
        <v>Höst.72</v>
      </c>
      <c r="D49" s="4">
        <v>6.9</v>
      </c>
      <c r="E49" s="4">
        <f>Säsong[[#This Row],[Medeltemperatur]]-$J$5</f>
        <v>-0.89999999999999947</v>
      </c>
      <c r="F49" s="4">
        <v>148.30000000000001</v>
      </c>
      <c r="G49" s="4">
        <f>Säsong[[#This Row],[Nederbörd för perioden]]/$K$5*100</f>
        <v>76.443298969072174</v>
      </c>
    </row>
    <row r="50" spans="1:7" x14ac:dyDescent="0.3">
      <c r="A50" s="14">
        <v>1973</v>
      </c>
      <c r="B50" s="15" t="s">
        <v>16</v>
      </c>
      <c r="C50" s="15" t="str">
        <f>Säsong[[#This Row],[Säsong]]&amp;"."&amp;RIGHT(Säsong[[#This Row],[År]],2)</f>
        <v>Vinter.73</v>
      </c>
      <c r="D50" s="16">
        <v>1.2</v>
      </c>
      <c r="E50" s="16">
        <f>Säsong[[#This Row],[Medeltemperatur]]-$J$2</f>
        <v>1.7999999999999998</v>
      </c>
      <c r="F50" s="16">
        <v>67</v>
      </c>
      <c r="G50" s="16">
        <f>Säsong[[#This Row],[Nederbörd för perioden]]/$K$2*100</f>
        <v>48.201438848920866</v>
      </c>
    </row>
    <row r="51" spans="1:7" x14ac:dyDescent="0.3">
      <c r="A51" s="3">
        <v>1973</v>
      </c>
      <c r="B51" t="s">
        <v>17</v>
      </c>
      <c r="C51" t="str">
        <f>Säsong[[#This Row],[Säsong]]&amp;"."&amp;RIGHT(Säsong[[#This Row],[År]],2)</f>
        <v>Vår.73</v>
      </c>
      <c r="D51" s="4">
        <v>4.3</v>
      </c>
      <c r="E51" s="4">
        <f>Säsong[[#This Row],[Medeltemperatur]]-$J$3</f>
        <v>0.20000000000000018</v>
      </c>
      <c r="F51" s="4">
        <v>69.400000000000006</v>
      </c>
      <c r="G51" s="4">
        <f>Säsong[[#This Row],[Nederbörd för perioden]]/$K$3*100</f>
        <v>75.434782608695656</v>
      </c>
    </row>
    <row r="52" spans="1:7" x14ac:dyDescent="0.3">
      <c r="A52" s="3">
        <v>1973</v>
      </c>
      <c r="B52" t="s">
        <v>18</v>
      </c>
      <c r="C52" t="str">
        <f>Säsong[[#This Row],[Säsong]]&amp;"."&amp;RIGHT(Säsong[[#This Row],[År]],2)</f>
        <v>Sommar.73</v>
      </c>
      <c r="D52" s="4">
        <v>16.2</v>
      </c>
      <c r="E52" s="4">
        <f>Säsong[[#This Row],[Medeltemperatur]]-$J$4</f>
        <v>0.59999999999999964</v>
      </c>
      <c r="F52" s="4">
        <v>179.1</v>
      </c>
      <c r="G52" s="4">
        <f>Säsong[[#This Row],[Nederbörd för perioden]]/$K$4*100</f>
        <v>111.24223602484471</v>
      </c>
    </row>
    <row r="53" spans="1:7" x14ac:dyDescent="0.3">
      <c r="A53" s="3">
        <v>1973</v>
      </c>
      <c r="B53" t="s">
        <v>19</v>
      </c>
      <c r="C53" t="str">
        <f>Säsong[[#This Row],[Säsong]]&amp;"."&amp;RIGHT(Säsong[[#This Row],[År]],2)</f>
        <v>Höst.73</v>
      </c>
      <c r="D53" s="4">
        <v>4.9000000000000004</v>
      </c>
      <c r="E53" s="4">
        <f>Säsong[[#This Row],[Medeltemperatur]]-$J$5</f>
        <v>-2.8999999999999995</v>
      </c>
      <c r="F53" s="4">
        <v>133.9</v>
      </c>
      <c r="G53" s="4">
        <f>Säsong[[#This Row],[Nederbörd för perioden]]/$K$5*100</f>
        <v>69.020618556701024</v>
      </c>
    </row>
    <row r="54" spans="1:7" x14ac:dyDescent="0.3">
      <c r="A54" s="14">
        <v>1974</v>
      </c>
      <c r="B54" s="15" t="s">
        <v>16</v>
      </c>
      <c r="C54" s="15" t="str">
        <f>Säsong[[#This Row],[Säsong]]&amp;"."&amp;RIGHT(Säsong[[#This Row],[År]],2)</f>
        <v>Vinter.74</v>
      </c>
      <c r="D54" s="16">
        <v>-0.2</v>
      </c>
      <c r="E54" s="16">
        <f>Säsong[[#This Row],[Medeltemperatur]]-$J$2</f>
        <v>0.39999999999999997</v>
      </c>
      <c r="F54" s="16">
        <v>109.6</v>
      </c>
      <c r="G54" s="16">
        <f>Säsong[[#This Row],[Nederbörd för perioden]]/$K$2*100</f>
        <v>78.848920863309345</v>
      </c>
    </row>
    <row r="55" spans="1:7" x14ac:dyDescent="0.3">
      <c r="A55" s="3">
        <v>1974</v>
      </c>
      <c r="B55" t="s">
        <v>17</v>
      </c>
      <c r="C55" t="str">
        <f>Säsong[[#This Row],[Säsong]]&amp;"."&amp;RIGHT(Säsong[[#This Row],[År]],2)</f>
        <v>Vår.74</v>
      </c>
      <c r="D55" s="4">
        <v>3.5</v>
      </c>
      <c r="E55" s="4">
        <f>Säsong[[#This Row],[Medeltemperatur]]-$J$3</f>
        <v>-0.59999999999999964</v>
      </c>
      <c r="F55" s="4">
        <v>59.4</v>
      </c>
      <c r="G55" s="4">
        <f>Säsong[[#This Row],[Nederbörd för perioden]]/$K$3*100</f>
        <v>64.565217391304344</v>
      </c>
    </row>
    <row r="56" spans="1:7" x14ac:dyDescent="0.3">
      <c r="A56" s="3">
        <v>1974</v>
      </c>
      <c r="B56" t="s">
        <v>18</v>
      </c>
      <c r="C56" t="str">
        <f>Säsong[[#This Row],[Säsong]]&amp;"."&amp;RIGHT(Säsong[[#This Row],[År]],2)</f>
        <v>Sommar.74</v>
      </c>
      <c r="D56" s="4">
        <v>14.5</v>
      </c>
      <c r="E56" s="4">
        <f>Säsong[[#This Row],[Medeltemperatur]]-$J$4</f>
        <v>-1.0999999999999996</v>
      </c>
      <c r="F56" s="4">
        <v>181.7</v>
      </c>
      <c r="G56" s="4">
        <f>Säsong[[#This Row],[Nederbörd för perioden]]/$K$4*100</f>
        <v>112.85714285714286</v>
      </c>
    </row>
    <row r="57" spans="1:7" x14ac:dyDescent="0.3">
      <c r="A57" s="3">
        <v>1974</v>
      </c>
      <c r="B57" t="s">
        <v>19</v>
      </c>
      <c r="C57" t="str">
        <f>Säsong[[#This Row],[Säsong]]&amp;"."&amp;RIGHT(Säsong[[#This Row],[År]],2)</f>
        <v>Höst.74</v>
      </c>
      <c r="D57" s="4">
        <v>7.8</v>
      </c>
      <c r="E57" s="4">
        <f>Säsong[[#This Row],[Medeltemperatur]]-$J$5</f>
        <v>0</v>
      </c>
      <c r="F57" s="4">
        <v>320.60000000000002</v>
      </c>
      <c r="G57" s="4">
        <f>Säsong[[#This Row],[Nederbörd för perioden]]/$K$5*100</f>
        <v>165.25773195876289</v>
      </c>
    </row>
    <row r="58" spans="1:7" x14ac:dyDescent="0.3">
      <c r="A58" s="14">
        <v>1975</v>
      </c>
      <c r="B58" s="15" t="s">
        <v>16</v>
      </c>
      <c r="C58" s="15" t="str">
        <f>Säsong[[#This Row],[Säsong]]&amp;"."&amp;RIGHT(Säsong[[#This Row],[År]],2)</f>
        <v>Vinter.75</v>
      </c>
      <c r="D58" s="16">
        <v>1.3</v>
      </c>
      <c r="E58" s="16">
        <f>Säsong[[#This Row],[Medeltemperatur]]-$J$2</f>
        <v>1.9</v>
      </c>
      <c r="F58" s="16">
        <v>121.8</v>
      </c>
      <c r="G58" s="16">
        <f>Säsong[[#This Row],[Nederbörd för perioden]]/$K$2*100</f>
        <v>87.625899280575538</v>
      </c>
    </row>
    <row r="59" spans="1:7" x14ac:dyDescent="0.3">
      <c r="A59" s="3">
        <v>1975</v>
      </c>
      <c r="B59" t="s">
        <v>17</v>
      </c>
      <c r="C59" t="str">
        <f>Säsong[[#This Row],[Säsong]]&amp;"."&amp;RIGHT(Säsong[[#This Row],[År]],2)</f>
        <v>Vår.75</v>
      </c>
      <c r="D59" s="4">
        <v>4.3</v>
      </c>
      <c r="E59" s="4">
        <f>Säsong[[#This Row],[Medeltemperatur]]-$J$3</f>
        <v>0.20000000000000018</v>
      </c>
      <c r="F59" s="4">
        <v>80.7</v>
      </c>
      <c r="G59" s="4">
        <f>Säsong[[#This Row],[Nederbörd för perioden]]/$K$3*100</f>
        <v>87.717391304347828</v>
      </c>
    </row>
    <row r="60" spans="1:7" x14ac:dyDescent="0.3">
      <c r="A60" s="3">
        <v>1975</v>
      </c>
      <c r="B60" t="s">
        <v>18</v>
      </c>
      <c r="C60" t="str">
        <f>Säsong[[#This Row],[Säsong]]&amp;"."&amp;RIGHT(Säsong[[#This Row],[År]],2)</f>
        <v>Sommar.75</v>
      </c>
      <c r="D60" s="4">
        <v>15.3</v>
      </c>
      <c r="E60" s="4">
        <f>Säsong[[#This Row],[Medeltemperatur]]-$J$4</f>
        <v>-0.29999999999999893</v>
      </c>
      <c r="F60" s="4">
        <v>109</v>
      </c>
      <c r="G60" s="4">
        <f>Säsong[[#This Row],[Nederbörd för perioden]]/$K$4*100</f>
        <v>67.701863354037258</v>
      </c>
    </row>
    <row r="61" spans="1:7" x14ac:dyDescent="0.3">
      <c r="A61" s="3">
        <v>1975</v>
      </c>
      <c r="B61" t="s">
        <v>19</v>
      </c>
      <c r="C61" t="str">
        <f>Säsong[[#This Row],[Säsong]]&amp;"."&amp;RIGHT(Säsong[[#This Row],[År]],2)</f>
        <v>Höst.75</v>
      </c>
      <c r="D61" s="4">
        <v>8.3000000000000007</v>
      </c>
      <c r="E61" s="4">
        <f>Säsong[[#This Row],[Medeltemperatur]]-$J$5</f>
        <v>0.50000000000000089</v>
      </c>
      <c r="F61" s="4">
        <v>150.4</v>
      </c>
      <c r="G61" s="4">
        <f>Säsong[[#This Row],[Nederbörd för perioden]]/$K$5*100</f>
        <v>77.525773195876297</v>
      </c>
    </row>
    <row r="62" spans="1:7" x14ac:dyDescent="0.3">
      <c r="A62" s="14">
        <v>1976</v>
      </c>
      <c r="B62" s="15" t="s">
        <v>16</v>
      </c>
      <c r="C62" s="15" t="str">
        <f>Säsong[[#This Row],[Säsong]]&amp;"."&amp;RIGHT(Säsong[[#This Row],[År]],2)</f>
        <v>Vinter.76</v>
      </c>
      <c r="D62" s="16">
        <v>-1.6</v>
      </c>
      <c r="E62" s="16">
        <f>Säsong[[#This Row],[Medeltemperatur]]-$J$2</f>
        <v>-1</v>
      </c>
      <c r="F62" s="16">
        <v>68.7</v>
      </c>
      <c r="G62" s="16">
        <f>Säsong[[#This Row],[Nederbörd för perioden]]/$K$2*100</f>
        <v>49.42446043165468</v>
      </c>
    </row>
    <row r="63" spans="1:7" x14ac:dyDescent="0.3">
      <c r="A63" s="3">
        <v>1976</v>
      </c>
      <c r="B63" t="s">
        <v>17</v>
      </c>
      <c r="C63" t="str">
        <f>Säsong[[#This Row],[Säsong]]&amp;"."&amp;RIGHT(Säsong[[#This Row],[År]],2)</f>
        <v>Vår.76</v>
      </c>
      <c r="D63" s="4">
        <v>2.2000000000000002</v>
      </c>
      <c r="E63" s="4">
        <f>Säsong[[#This Row],[Medeltemperatur]]-$J$3</f>
        <v>-1.8999999999999995</v>
      </c>
      <c r="F63" s="4">
        <v>58.3</v>
      </c>
      <c r="G63" s="4">
        <f>Säsong[[#This Row],[Nederbörd för perioden]]/$K$3*100</f>
        <v>63.369565217391298</v>
      </c>
    </row>
    <row r="64" spans="1:7" x14ac:dyDescent="0.3">
      <c r="A64" s="3">
        <v>1976</v>
      </c>
      <c r="B64" t="s">
        <v>18</v>
      </c>
      <c r="C64" t="str">
        <f>Säsong[[#This Row],[Säsong]]&amp;"."&amp;RIGHT(Säsong[[#This Row],[År]],2)</f>
        <v>Sommar.76</v>
      </c>
      <c r="D64" s="4">
        <v>13.9</v>
      </c>
      <c r="E64" s="4">
        <f>Säsong[[#This Row],[Medeltemperatur]]-$J$4</f>
        <v>-1.6999999999999993</v>
      </c>
      <c r="F64" s="4">
        <v>86.5</v>
      </c>
      <c r="G64" s="4">
        <f>Säsong[[#This Row],[Nederbörd för perioden]]/$K$4*100</f>
        <v>53.726708074534159</v>
      </c>
    </row>
    <row r="65" spans="1:7" x14ac:dyDescent="0.3">
      <c r="A65" s="3">
        <v>1976</v>
      </c>
      <c r="B65" t="s">
        <v>19</v>
      </c>
      <c r="C65" t="str">
        <f>Säsong[[#This Row],[Säsong]]&amp;"."&amp;RIGHT(Säsong[[#This Row],[År]],2)</f>
        <v>Höst.76</v>
      </c>
      <c r="D65" s="4">
        <v>5.9</v>
      </c>
      <c r="E65" s="4">
        <f>Säsong[[#This Row],[Medeltemperatur]]-$J$5</f>
        <v>-1.8999999999999995</v>
      </c>
      <c r="F65" s="4">
        <v>116.4</v>
      </c>
      <c r="G65" s="4">
        <f>Säsong[[#This Row],[Nederbörd för perioden]]/$K$5*100</f>
        <v>60</v>
      </c>
    </row>
    <row r="66" spans="1:7" x14ac:dyDescent="0.3">
      <c r="A66" s="14">
        <v>1977</v>
      </c>
      <c r="B66" s="15" t="s">
        <v>16</v>
      </c>
      <c r="C66" s="15" t="str">
        <f>Säsong[[#This Row],[Säsong]]&amp;"."&amp;RIGHT(Säsong[[#This Row],[År]],2)</f>
        <v>Vinter.77</v>
      </c>
      <c r="D66" s="16">
        <v>-2.8</v>
      </c>
      <c r="E66" s="16">
        <f>Säsong[[#This Row],[Medeltemperatur]]-$J$2</f>
        <v>-2.1999999999999997</v>
      </c>
      <c r="F66" s="16">
        <v>121.2</v>
      </c>
      <c r="G66" s="16">
        <f>Säsong[[#This Row],[Nederbörd för perioden]]/$K$2*100</f>
        <v>87.194244604316552</v>
      </c>
    </row>
    <row r="67" spans="1:7" x14ac:dyDescent="0.3">
      <c r="A67" s="3">
        <v>1977</v>
      </c>
      <c r="B67" t="s">
        <v>17</v>
      </c>
      <c r="C67" t="str">
        <f>Säsong[[#This Row],[Säsong]]&amp;"."&amp;RIGHT(Säsong[[#This Row],[År]],2)</f>
        <v>Vår.77</v>
      </c>
      <c r="D67" s="4">
        <v>2.7</v>
      </c>
      <c r="E67" s="4">
        <f>Säsong[[#This Row],[Medeltemperatur]]-$J$3</f>
        <v>-1.3999999999999995</v>
      </c>
      <c r="F67" s="4">
        <v>87.7</v>
      </c>
      <c r="G67" s="4">
        <f>Säsong[[#This Row],[Nederbörd för perioden]]/$K$3*100</f>
        <v>95.326086956521735</v>
      </c>
    </row>
    <row r="68" spans="1:7" x14ac:dyDescent="0.3">
      <c r="A68" s="3">
        <v>1977</v>
      </c>
      <c r="B68" t="s">
        <v>18</v>
      </c>
      <c r="C68" t="str">
        <f>Säsong[[#This Row],[Säsong]]&amp;"."&amp;RIGHT(Säsong[[#This Row],[År]],2)</f>
        <v>Sommar.77</v>
      </c>
      <c r="D68" s="4">
        <v>13.3</v>
      </c>
      <c r="E68" s="4">
        <f>Säsong[[#This Row],[Medeltemperatur]]-$J$4</f>
        <v>-2.2999999999999989</v>
      </c>
      <c r="F68" s="4">
        <v>239.5</v>
      </c>
      <c r="G68" s="4">
        <f>Säsong[[#This Row],[Nederbörd för perioden]]/$K$4*100</f>
        <v>148.75776397515529</v>
      </c>
    </row>
    <row r="69" spans="1:7" x14ac:dyDescent="0.3">
      <c r="A69" s="3">
        <v>1977</v>
      </c>
      <c r="B69" t="s">
        <v>19</v>
      </c>
      <c r="C69" t="str">
        <f>Säsong[[#This Row],[Säsong]]&amp;"."&amp;RIGHT(Säsong[[#This Row],[År]],2)</f>
        <v>Höst.77</v>
      </c>
      <c r="D69" s="4">
        <v>6.9</v>
      </c>
      <c r="E69" s="4">
        <f>Säsong[[#This Row],[Medeltemperatur]]-$J$5</f>
        <v>-0.89999999999999947</v>
      </c>
      <c r="F69" s="4">
        <v>165.3</v>
      </c>
      <c r="G69" s="4">
        <f>Säsong[[#This Row],[Nederbörd för perioden]]/$K$5*100</f>
        <v>85.206185567010323</v>
      </c>
    </row>
    <row r="70" spans="1:7" x14ac:dyDescent="0.3">
      <c r="A70" s="14">
        <v>1978</v>
      </c>
      <c r="B70" s="15" t="s">
        <v>16</v>
      </c>
      <c r="C70" s="15" t="str">
        <f>Säsong[[#This Row],[Säsong]]&amp;"."&amp;RIGHT(Säsong[[#This Row],[År]],2)</f>
        <v>Vinter.78</v>
      </c>
      <c r="D70" s="16">
        <v>-2.4</v>
      </c>
      <c r="E70" s="16">
        <f>Säsong[[#This Row],[Medeltemperatur]]-$J$2</f>
        <v>-1.7999999999999998</v>
      </c>
      <c r="F70" s="16">
        <v>50.4</v>
      </c>
      <c r="G70" s="16">
        <f>Säsong[[#This Row],[Nederbörd för perioden]]/$K$2*100</f>
        <v>36.258992805755398</v>
      </c>
    </row>
    <row r="71" spans="1:7" x14ac:dyDescent="0.3">
      <c r="A71" s="3">
        <v>1978</v>
      </c>
      <c r="B71" t="s">
        <v>17</v>
      </c>
      <c r="C71" t="str">
        <f>Säsong[[#This Row],[Säsong]]&amp;"."&amp;RIGHT(Säsong[[#This Row],[År]],2)</f>
        <v>Vår.78</v>
      </c>
      <c r="D71" s="4">
        <v>2.4</v>
      </c>
      <c r="E71" s="4">
        <f>Säsong[[#This Row],[Medeltemperatur]]-$J$3</f>
        <v>-1.6999999999999997</v>
      </c>
      <c r="F71" s="4">
        <v>70.599999999999994</v>
      </c>
      <c r="G71" s="4">
        <f>Säsong[[#This Row],[Nederbörd för perioden]]/$K$3*100</f>
        <v>76.739130434782595</v>
      </c>
    </row>
    <row r="72" spans="1:7" x14ac:dyDescent="0.3">
      <c r="A72" s="3">
        <v>1978</v>
      </c>
      <c r="B72" t="s">
        <v>18</v>
      </c>
      <c r="C72" t="str">
        <f>Säsong[[#This Row],[Säsong]]&amp;"."&amp;RIGHT(Säsong[[#This Row],[År]],2)</f>
        <v>Sommar.78</v>
      </c>
      <c r="D72" s="4">
        <v>13.8</v>
      </c>
      <c r="E72" s="4">
        <f>Säsong[[#This Row],[Medeltemperatur]]-$J$4</f>
        <v>-1.7999999999999989</v>
      </c>
      <c r="F72" s="4">
        <v>131.69999999999999</v>
      </c>
      <c r="G72" s="4">
        <f>Säsong[[#This Row],[Nederbörd för perioden]]/$K$4*100</f>
        <v>81.801242236024834</v>
      </c>
    </row>
    <row r="73" spans="1:7" x14ac:dyDescent="0.3">
      <c r="A73" s="3">
        <v>1978</v>
      </c>
      <c r="B73" t="s">
        <v>19</v>
      </c>
      <c r="C73" t="str">
        <f>Säsong[[#This Row],[Säsong]]&amp;"."&amp;RIGHT(Säsong[[#This Row],[År]],2)</f>
        <v>Höst.78</v>
      </c>
      <c r="D73" s="4">
        <v>6.7</v>
      </c>
      <c r="E73" s="4">
        <f>Säsong[[#This Row],[Medeltemperatur]]-$J$5</f>
        <v>-1.0999999999999996</v>
      </c>
      <c r="F73" s="4">
        <v>169.5</v>
      </c>
      <c r="G73" s="4">
        <f>Säsong[[#This Row],[Nederbörd för perioden]]/$K$5*100</f>
        <v>87.371134020618555</v>
      </c>
    </row>
    <row r="74" spans="1:7" x14ac:dyDescent="0.3">
      <c r="A74" s="14">
        <v>1979</v>
      </c>
      <c r="B74" s="15" t="s">
        <v>16</v>
      </c>
      <c r="C74" s="15" t="str">
        <f>Säsong[[#This Row],[Säsong]]&amp;"."&amp;RIGHT(Säsong[[#This Row],[År]],2)</f>
        <v>Vinter.79</v>
      </c>
      <c r="D74" s="16">
        <v>-6.7</v>
      </c>
      <c r="E74" s="16">
        <f>Säsong[[#This Row],[Medeltemperatur]]-$J$2</f>
        <v>-6.1000000000000005</v>
      </c>
      <c r="F74" s="16">
        <v>52.7</v>
      </c>
      <c r="G74" s="16">
        <f>Säsong[[#This Row],[Nederbörd för perioden]]/$K$2*100</f>
        <v>37.913669064748198</v>
      </c>
    </row>
    <row r="75" spans="1:7" x14ac:dyDescent="0.3">
      <c r="A75" s="3">
        <v>1979</v>
      </c>
      <c r="B75" t="s">
        <v>17</v>
      </c>
      <c r="C75" t="str">
        <f>Säsong[[#This Row],[Säsong]]&amp;"."&amp;RIGHT(Säsong[[#This Row],[År]],2)</f>
        <v>Vår.79</v>
      </c>
      <c r="D75" s="4">
        <v>2.4</v>
      </c>
      <c r="E75" s="4">
        <f>Säsong[[#This Row],[Medeltemperatur]]-$J$3</f>
        <v>-1.6999999999999997</v>
      </c>
      <c r="F75" s="4">
        <v>97.3</v>
      </c>
      <c r="G75" s="4">
        <f>Säsong[[#This Row],[Nederbörd för perioden]]/$K$3*100</f>
        <v>105.76086956521739</v>
      </c>
    </row>
    <row r="76" spans="1:7" x14ac:dyDescent="0.3">
      <c r="A76" s="3">
        <v>1979</v>
      </c>
      <c r="B76" t="s">
        <v>18</v>
      </c>
      <c r="C76" t="str">
        <f>Säsong[[#This Row],[Säsong]]&amp;"."&amp;RIGHT(Säsong[[#This Row],[År]],2)</f>
        <v>Sommar.79</v>
      </c>
      <c r="D76" s="4">
        <v>14.7</v>
      </c>
      <c r="E76" s="4">
        <f>Säsong[[#This Row],[Medeltemperatur]]-$J$4</f>
        <v>-0.90000000000000036</v>
      </c>
      <c r="F76" s="4">
        <v>116.9</v>
      </c>
      <c r="G76" s="4">
        <f>Säsong[[#This Row],[Nederbörd för perioden]]/$K$4*100</f>
        <v>72.608695652173921</v>
      </c>
    </row>
    <row r="77" spans="1:7" x14ac:dyDescent="0.3">
      <c r="A77" s="3">
        <v>1979</v>
      </c>
      <c r="B77" t="s">
        <v>19</v>
      </c>
      <c r="C77" t="str">
        <f>Säsong[[#This Row],[Säsong]]&amp;"."&amp;RIGHT(Säsong[[#This Row],[År]],2)</f>
        <v>Höst.79</v>
      </c>
      <c r="D77" s="4">
        <v>6.5</v>
      </c>
      <c r="E77" s="4">
        <f>Säsong[[#This Row],[Medeltemperatur]]-$J$5</f>
        <v>-1.2999999999999998</v>
      </c>
      <c r="F77" s="4">
        <v>181.7</v>
      </c>
      <c r="G77" s="4">
        <f>Säsong[[#This Row],[Nederbörd för perioden]]/$K$5*100</f>
        <v>93.659793814432973</v>
      </c>
    </row>
    <row r="78" spans="1:7" x14ac:dyDescent="0.3">
      <c r="A78" s="14">
        <v>1980</v>
      </c>
      <c r="B78" s="15" t="s">
        <v>16</v>
      </c>
      <c r="C78" s="15" t="str">
        <f>Säsong[[#This Row],[Säsong]]&amp;"."&amp;RIGHT(Säsong[[#This Row],[År]],2)</f>
        <v>Vinter.80</v>
      </c>
      <c r="D78" s="16">
        <v>-4</v>
      </c>
      <c r="E78" s="16">
        <f>Säsong[[#This Row],[Medeltemperatur]]-$J$2</f>
        <v>-3.4</v>
      </c>
      <c r="F78" s="16">
        <v>47.4</v>
      </c>
      <c r="G78" s="16">
        <f>Säsong[[#This Row],[Nederbörd för perioden]]/$K$2*100</f>
        <v>34.100719424460429</v>
      </c>
    </row>
    <row r="79" spans="1:7" x14ac:dyDescent="0.3">
      <c r="A79" s="3">
        <v>1980</v>
      </c>
      <c r="B79" t="s">
        <v>17</v>
      </c>
      <c r="C79" t="str">
        <f>Säsong[[#This Row],[Säsong]]&amp;"."&amp;RIGHT(Säsong[[#This Row],[År]],2)</f>
        <v>Vår.80</v>
      </c>
      <c r="D79" s="4">
        <v>1.9</v>
      </c>
      <c r="E79" s="4">
        <f>Säsong[[#This Row],[Medeltemperatur]]-$J$3</f>
        <v>-2.1999999999999997</v>
      </c>
      <c r="F79" s="4">
        <v>64</v>
      </c>
      <c r="G79" s="4">
        <f>Säsong[[#This Row],[Nederbörd för perioden]]/$K$3*100</f>
        <v>69.565217391304344</v>
      </c>
    </row>
    <row r="80" spans="1:7" x14ac:dyDescent="0.3">
      <c r="A80" s="3">
        <v>1980</v>
      </c>
      <c r="B80" t="s">
        <v>18</v>
      </c>
      <c r="C80" t="str">
        <f>Säsong[[#This Row],[Säsong]]&amp;"."&amp;RIGHT(Säsong[[#This Row],[År]],2)</f>
        <v>Sommar.80</v>
      </c>
      <c r="D80" s="4">
        <v>15.7</v>
      </c>
      <c r="E80" s="4">
        <f>Säsong[[#This Row],[Medeltemperatur]]-$J$4</f>
        <v>9.9999999999999645E-2</v>
      </c>
      <c r="F80" s="4">
        <v>129.1</v>
      </c>
      <c r="G80" s="4">
        <f>Säsong[[#This Row],[Nederbörd för perioden]]/$K$4*100</f>
        <v>80.186335403726702</v>
      </c>
    </row>
    <row r="81" spans="1:7" x14ac:dyDescent="0.3">
      <c r="A81" s="3">
        <v>1980</v>
      </c>
      <c r="B81" t="s">
        <v>19</v>
      </c>
      <c r="C81" t="str">
        <f>Säsong[[#This Row],[Säsong]]&amp;"."&amp;RIGHT(Säsong[[#This Row],[År]],2)</f>
        <v>Höst.80</v>
      </c>
      <c r="D81" s="4">
        <v>6.6</v>
      </c>
      <c r="E81" s="4">
        <f>Säsong[[#This Row],[Medeltemperatur]]-$J$5</f>
        <v>-1.2000000000000002</v>
      </c>
      <c r="F81" s="4">
        <v>255.4</v>
      </c>
      <c r="G81" s="4">
        <f>Säsong[[#This Row],[Nederbörd för perioden]]/$K$5*100</f>
        <v>131.64948453608247</v>
      </c>
    </row>
    <row r="82" spans="1:7" x14ac:dyDescent="0.3">
      <c r="A82" s="14">
        <v>1981</v>
      </c>
      <c r="B82" s="15" t="s">
        <v>16</v>
      </c>
      <c r="C82" s="15" t="str">
        <f>Säsong[[#This Row],[Säsong]]&amp;"."&amp;RIGHT(Säsong[[#This Row],[År]],2)</f>
        <v>Vinter.81</v>
      </c>
      <c r="D82" s="16">
        <v>-1.6</v>
      </c>
      <c r="E82" s="16">
        <f>Säsong[[#This Row],[Medeltemperatur]]-$J$2</f>
        <v>-1</v>
      </c>
      <c r="F82" s="16">
        <v>111.7</v>
      </c>
      <c r="G82" s="16">
        <f>Säsong[[#This Row],[Nederbörd för perioden]]/$K$2*100</f>
        <v>80.359712230215834</v>
      </c>
    </row>
    <row r="83" spans="1:7" x14ac:dyDescent="0.3">
      <c r="A83" s="3">
        <v>1981</v>
      </c>
      <c r="B83" t="s">
        <v>17</v>
      </c>
      <c r="C83" t="str">
        <f>Säsong[[#This Row],[Säsong]]&amp;"."&amp;RIGHT(Säsong[[#This Row],[År]],2)</f>
        <v>Vår.81</v>
      </c>
      <c r="D83" s="4">
        <v>2.7</v>
      </c>
      <c r="E83" s="4">
        <f>Säsong[[#This Row],[Medeltemperatur]]-$J$3</f>
        <v>-1.3999999999999995</v>
      </c>
      <c r="F83" s="4">
        <v>51.3</v>
      </c>
      <c r="G83" s="4">
        <f>Säsong[[#This Row],[Nederbörd för perioden]]/$K$3*100</f>
        <v>55.760869565217384</v>
      </c>
    </row>
    <row r="84" spans="1:7" x14ac:dyDescent="0.3">
      <c r="A84" s="3">
        <v>1981</v>
      </c>
      <c r="B84" t="s">
        <v>18</v>
      </c>
      <c r="C84" t="str">
        <f>Säsong[[#This Row],[Säsong]]&amp;"."&amp;RIGHT(Säsong[[#This Row],[År]],2)</f>
        <v>Sommar.81</v>
      </c>
      <c r="D84" s="4">
        <v>13.9</v>
      </c>
      <c r="E84" s="4">
        <f>Säsong[[#This Row],[Medeltemperatur]]-$J$4</f>
        <v>-1.6999999999999993</v>
      </c>
      <c r="F84" s="4">
        <v>204.6</v>
      </c>
      <c r="G84" s="4">
        <f>Säsong[[#This Row],[Nederbörd för perioden]]/$K$4*100</f>
        <v>127.08074534161491</v>
      </c>
    </row>
    <row r="85" spans="1:7" x14ac:dyDescent="0.3">
      <c r="A85" s="3">
        <v>1981</v>
      </c>
      <c r="B85" t="s">
        <v>19</v>
      </c>
      <c r="C85" t="str">
        <f>Säsong[[#This Row],[Säsong]]&amp;"."&amp;RIGHT(Säsong[[#This Row],[År]],2)</f>
        <v>Höst.81</v>
      </c>
      <c r="D85" s="4">
        <v>6.8</v>
      </c>
      <c r="E85" s="4">
        <f>Säsong[[#This Row],[Medeltemperatur]]-$J$5</f>
        <v>-1</v>
      </c>
      <c r="F85" s="4">
        <v>217.6</v>
      </c>
      <c r="G85" s="4">
        <f>Säsong[[#This Row],[Nederbörd för perioden]]/$K$5*100</f>
        <v>112.16494845360825</v>
      </c>
    </row>
    <row r="86" spans="1:7" x14ac:dyDescent="0.3">
      <c r="A86" s="14">
        <v>1982</v>
      </c>
      <c r="B86" s="15" t="s">
        <v>16</v>
      </c>
      <c r="C86" s="15" t="str">
        <f>Säsong[[#This Row],[Säsong]]&amp;"."&amp;RIGHT(Säsong[[#This Row],[År]],2)</f>
        <v>Vinter.82</v>
      </c>
      <c r="D86" s="16">
        <v>-4.5999999999999996</v>
      </c>
      <c r="E86" s="16">
        <f>Säsong[[#This Row],[Medeltemperatur]]-$J$2</f>
        <v>-3.9999999999999996</v>
      </c>
      <c r="F86" s="16">
        <v>131.9</v>
      </c>
      <c r="G86" s="16">
        <f>Säsong[[#This Row],[Nederbörd för perioden]]/$K$2*100</f>
        <v>94.892086330935257</v>
      </c>
    </row>
    <row r="87" spans="1:7" x14ac:dyDescent="0.3">
      <c r="A87" s="3">
        <v>1982</v>
      </c>
      <c r="B87" t="s">
        <v>17</v>
      </c>
      <c r="C87" t="str">
        <f>Säsong[[#This Row],[Säsong]]&amp;"."&amp;RIGHT(Säsong[[#This Row],[År]],2)</f>
        <v>Vår.82</v>
      </c>
      <c r="D87" s="4">
        <v>3.7</v>
      </c>
      <c r="E87" s="4">
        <f>Säsong[[#This Row],[Medeltemperatur]]-$J$3</f>
        <v>-0.39999999999999947</v>
      </c>
      <c r="F87" s="4">
        <v>75.2</v>
      </c>
      <c r="G87" s="4">
        <f>Säsong[[#This Row],[Nederbörd för perioden]]/$K$3*100</f>
        <v>81.739130434782609</v>
      </c>
    </row>
    <row r="88" spans="1:7" x14ac:dyDescent="0.3">
      <c r="A88" s="3">
        <v>1982</v>
      </c>
      <c r="B88" t="s">
        <v>18</v>
      </c>
      <c r="C88" t="str">
        <f>Säsong[[#This Row],[Säsong]]&amp;"."&amp;RIGHT(Säsong[[#This Row],[År]],2)</f>
        <v>Sommar.82</v>
      </c>
      <c r="D88" s="4">
        <v>14.4</v>
      </c>
      <c r="E88" s="4">
        <f>Säsong[[#This Row],[Medeltemperatur]]-$J$4</f>
        <v>-1.1999999999999993</v>
      </c>
      <c r="F88" s="4">
        <v>129.19999999999999</v>
      </c>
      <c r="G88" s="4">
        <f>Säsong[[#This Row],[Nederbörd för perioden]]/$K$4*100</f>
        <v>80.24844720496894</v>
      </c>
    </row>
    <row r="89" spans="1:7" x14ac:dyDescent="0.3">
      <c r="A89" s="3">
        <v>1982</v>
      </c>
      <c r="B89" t="s">
        <v>19</v>
      </c>
      <c r="C89" t="str">
        <f>Säsong[[#This Row],[Säsong]]&amp;"."&amp;RIGHT(Säsong[[#This Row],[År]],2)</f>
        <v>Höst.82</v>
      </c>
      <c r="D89" s="4">
        <v>8</v>
      </c>
      <c r="E89" s="4">
        <f>Säsong[[#This Row],[Medeltemperatur]]-$J$5</f>
        <v>0.20000000000000018</v>
      </c>
      <c r="F89" s="4">
        <v>124.5</v>
      </c>
      <c r="G89" s="4">
        <f>Säsong[[#This Row],[Nederbörd för perioden]]/$K$5*100</f>
        <v>64.175257731958766</v>
      </c>
    </row>
    <row r="90" spans="1:7" x14ac:dyDescent="0.3">
      <c r="A90" s="14">
        <v>1983</v>
      </c>
      <c r="B90" s="15" t="s">
        <v>16</v>
      </c>
      <c r="C90" s="15" t="str">
        <f>Säsong[[#This Row],[Säsong]]&amp;"."&amp;RIGHT(Säsong[[#This Row],[År]],2)</f>
        <v>Vinter.83</v>
      </c>
      <c r="D90" s="16">
        <v>-0.4</v>
      </c>
      <c r="E90" s="16">
        <f>Säsong[[#This Row],[Medeltemperatur]]-$J$2</f>
        <v>0.19999999999999996</v>
      </c>
      <c r="F90" s="16">
        <v>131.19999999999999</v>
      </c>
      <c r="G90" s="16">
        <f>Säsong[[#This Row],[Nederbörd för perioden]]/$K$2*100</f>
        <v>94.388489208633089</v>
      </c>
    </row>
    <row r="91" spans="1:7" x14ac:dyDescent="0.3">
      <c r="A91" s="3">
        <v>1983</v>
      </c>
      <c r="B91" t="s">
        <v>17</v>
      </c>
      <c r="C91" t="str">
        <f>Säsong[[#This Row],[Säsong]]&amp;"."&amp;RIGHT(Säsong[[#This Row],[År]],2)</f>
        <v>Vår.83</v>
      </c>
      <c r="D91" s="4">
        <v>3.6</v>
      </c>
      <c r="E91" s="4">
        <f>Säsong[[#This Row],[Medeltemperatur]]-$J$3</f>
        <v>-0.49999999999999956</v>
      </c>
      <c r="F91" s="4">
        <v>145</v>
      </c>
      <c r="G91" s="4">
        <f>Säsong[[#This Row],[Nederbörd för perioden]]/$K$3*100</f>
        <v>157.60869565217391</v>
      </c>
    </row>
    <row r="92" spans="1:7" x14ac:dyDescent="0.3">
      <c r="A92" s="3">
        <v>1983</v>
      </c>
      <c r="B92" t="s">
        <v>18</v>
      </c>
      <c r="C92" t="str">
        <f>Säsong[[#This Row],[Säsong]]&amp;"."&amp;RIGHT(Säsong[[#This Row],[År]],2)</f>
        <v>Sommar.83</v>
      </c>
      <c r="D92" s="4">
        <v>14.6</v>
      </c>
      <c r="E92" s="4">
        <f>Säsong[[#This Row],[Medeltemperatur]]-$J$4</f>
        <v>-1</v>
      </c>
      <c r="F92" s="4">
        <v>85.2</v>
      </c>
      <c r="G92" s="4">
        <f>Säsong[[#This Row],[Nederbörd för perioden]]/$K$4*100</f>
        <v>52.919254658385093</v>
      </c>
    </row>
    <row r="93" spans="1:7" x14ac:dyDescent="0.3">
      <c r="A93" s="3">
        <v>1983</v>
      </c>
      <c r="B93" t="s">
        <v>19</v>
      </c>
      <c r="C93" t="str">
        <f>Säsong[[#This Row],[Säsong]]&amp;"."&amp;RIGHT(Säsong[[#This Row],[År]],2)</f>
        <v>Höst.83</v>
      </c>
      <c r="D93" s="4">
        <v>7</v>
      </c>
      <c r="E93" s="4">
        <f>Säsong[[#This Row],[Medeltemperatur]]-$J$5</f>
        <v>-0.79999999999999982</v>
      </c>
      <c r="F93" s="4">
        <v>180.1</v>
      </c>
      <c r="G93" s="4">
        <f>Säsong[[#This Row],[Nederbörd för perioden]]/$K$5*100</f>
        <v>92.835051546391739</v>
      </c>
    </row>
    <row r="94" spans="1:7" x14ac:dyDescent="0.3">
      <c r="A94" s="14">
        <v>1984</v>
      </c>
      <c r="B94" s="15" t="s">
        <v>16</v>
      </c>
      <c r="C94" s="15" t="str">
        <f>Säsong[[#This Row],[Säsong]]&amp;"."&amp;RIGHT(Säsong[[#This Row],[År]],2)</f>
        <v>Vinter.84</v>
      </c>
      <c r="D94" s="16">
        <v>-1.3</v>
      </c>
      <c r="E94" s="16">
        <f>Säsong[[#This Row],[Medeltemperatur]]-$J$2</f>
        <v>-0.70000000000000007</v>
      </c>
      <c r="F94" s="16">
        <v>174.9</v>
      </c>
      <c r="G94" s="16">
        <f>Säsong[[#This Row],[Nederbörd för perioden]]/$K$2*100</f>
        <v>125.8273381294964</v>
      </c>
    </row>
    <row r="95" spans="1:7" x14ac:dyDescent="0.3">
      <c r="A95" s="3">
        <v>1984</v>
      </c>
      <c r="B95" t="s">
        <v>17</v>
      </c>
      <c r="C95" t="str">
        <f>Säsong[[#This Row],[Säsong]]&amp;"."&amp;RIGHT(Säsong[[#This Row],[År]],2)</f>
        <v>Vår.84</v>
      </c>
      <c r="D95" s="4">
        <v>3.5</v>
      </c>
      <c r="E95" s="4">
        <f>Säsong[[#This Row],[Medeltemperatur]]-$J$3</f>
        <v>-0.59999999999999964</v>
      </c>
      <c r="F95" s="4">
        <v>44</v>
      </c>
      <c r="G95" s="4">
        <f>Säsong[[#This Row],[Nederbörd för perioden]]/$K$3*100</f>
        <v>47.826086956521742</v>
      </c>
    </row>
    <row r="96" spans="1:7" x14ac:dyDescent="0.3">
      <c r="A96" s="3">
        <v>1984</v>
      </c>
      <c r="B96" t="s">
        <v>18</v>
      </c>
      <c r="C96" t="str">
        <f>Säsong[[#This Row],[Säsong]]&amp;"."&amp;RIGHT(Säsong[[#This Row],[År]],2)</f>
        <v>Sommar.84</v>
      </c>
      <c r="D96" s="4">
        <v>14.7</v>
      </c>
      <c r="E96" s="4">
        <f>Säsong[[#This Row],[Medeltemperatur]]-$J$4</f>
        <v>-0.90000000000000036</v>
      </c>
      <c r="F96" s="4">
        <v>156.19999999999999</v>
      </c>
      <c r="G96" s="4">
        <f>Säsong[[#This Row],[Nederbörd för perioden]]/$K$4*100</f>
        <v>97.018633540372662</v>
      </c>
    </row>
    <row r="97" spans="1:7" x14ac:dyDescent="0.3">
      <c r="A97" s="3">
        <v>1984</v>
      </c>
      <c r="B97" t="s">
        <v>19</v>
      </c>
      <c r="C97" t="str">
        <f>Säsong[[#This Row],[Säsong]]&amp;"."&amp;RIGHT(Säsong[[#This Row],[År]],2)</f>
        <v>Höst.84</v>
      </c>
      <c r="D97" s="4">
        <v>8</v>
      </c>
      <c r="E97" s="4">
        <f>Säsong[[#This Row],[Medeltemperatur]]-$J$5</f>
        <v>0.20000000000000018</v>
      </c>
      <c r="F97" s="4">
        <v>326.39999999999998</v>
      </c>
      <c r="G97" s="4">
        <f>Säsong[[#This Row],[Nederbörd för perioden]]/$K$5*100</f>
        <v>168.24742268041234</v>
      </c>
    </row>
    <row r="98" spans="1:7" x14ac:dyDescent="0.3">
      <c r="A98" s="14">
        <v>1985</v>
      </c>
      <c r="B98" s="15" t="s">
        <v>16</v>
      </c>
      <c r="C98" s="15" t="str">
        <f>Säsong[[#This Row],[Säsong]]&amp;"."&amp;RIGHT(Säsong[[#This Row],[År]],2)</f>
        <v>Vinter.85</v>
      </c>
      <c r="D98" s="16">
        <v>-7</v>
      </c>
      <c r="E98" s="16">
        <f>Säsong[[#This Row],[Medeltemperatur]]-$J$2</f>
        <v>-6.4</v>
      </c>
      <c r="F98" s="16">
        <v>125.8</v>
      </c>
      <c r="G98" s="16">
        <f>Säsong[[#This Row],[Nederbörd för perioden]]/$K$2*100</f>
        <v>90.503597122302153</v>
      </c>
    </row>
    <row r="99" spans="1:7" x14ac:dyDescent="0.3">
      <c r="A99" s="3">
        <v>1985</v>
      </c>
      <c r="B99" t="s">
        <v>17</v>
      </c>
      <c r="C99" t="str">
        <f>Säsong[[#This Row],[Säsong]]&amp;"."&amp;RIGHT(Säsong[[#This Row],[År]],2)</f>
        <v>Vår.85</v>
      </c>
      <c r="D99" s="4">
        <v>1.6</v>
      </c>
      <c r="E99" s="4">
        <f>Säsong[[#This Row],[Medeltemperatur]]-$J$3</f>
        <v>-2.4999999999999996</v>
      </c>
      <c r="F99" s="4">
        <v>98.2</v>
      </c>
      <c r="G99" s="4">
        <f>Säsong[[#This Row],[Nederbörd för perioden]]/$K$3*100</f>
        <v>106.73913043478261</v>
      </c>
    </row>
    <row r="100" spans="1:7" x14ac:dyDescent="0.3">
      <c r="A100" s="3">
        <v>1985</v>
      </c>
      <c r="B100" t="s">
        <v>18</v>
      </c>
      <c r="C100" t="str">
        <f>Säsong[[#This Row],[Säsong]]&amp;"."&amp;RIGHT(Säsong[[#This Row],[År]],2)</f>
        <v>Sommar.85</v>
      </c>
      <c r="D100" s="4">
        <v>14.5</v>
      </c>
      <c r="E100" s="4">
        <f>Säsong[[#This Row],[Medeltemperatur]]-$J$4</f>
        <v>-1.0999999999999996</v>
      </c>
      <c r="F100" s="4">
        <v>126.1</v>
      </c>
      <c r="G100" s="4">
        <f>Säsong[[#This Row],[Nederbörd för perioden]]/$K$4*100</f>
        <v>78.322981366459615</v>
      </c>
    </row>
    <row r="101" spans="1:7" x14ac:dyDescent="0.3">
      <c r="A101" s="3">
        <v>1985</v>
      </c>
      <c r="B101" t="s">
        <v>19</v>
      </c>
      <c r="C101" t="str">
        <f>Säsong[[#This Row],[Säsong]]&amp;"."&amp;RIGHT(Säsong[[#This Row],[År]],2)</f>
        <v>Höst.85</v>
      </c>
      <c r="D101" s="4">
        <v>6.2</v>
      </c>
      <c r="E101" s="4">
        <f>Säsong[[#This Row],[Medeltemperatur]]-$J$5</f>
        <v>-1.5999999999999996</v>
      </c>
      <c r="F101" s="4">
        <v>119.3</v>
      </c>
      <c r="G101" s="4">
        <f>Säsong[[#This Row],[Nederbörd för perioden]]/$K$5*100</f>
        <v>61.494845360824748</v>
      </c>
    </row>
    <row r="102" spans="1:7" x14ac:dyDescent="0.3">
      <c r="A102" s="14">
        <v>1986</v>
      </c>
      <c r="B102" s="15" t="s">
        <v>16</v>
      </c>
      <c r="C102" s="15" t="str">
        <f>Säsong[[#This Row],[Säsong]]&amp;"."&amp;RIGHT(Säsong[[#This Row],[År]],2)</f>
        <v>Vinter.86</v>
      </c>
      <c r="D102" s="16">
        <v>-5.5</v>
      </c>
      <c r="E102" s="16">
        <f>Säsong[[#This Row],[Medeltemperatur]]-$J$2</f>
        <v>-4.9000000000000004</v>
      </c>
      <c r="F102" s="16">
        <v>128.4</v>
      </c>
      <c r="G102" s="16">
        <f>Säsong[[#This Row],[Nederbörd för perioden]]/$K$2*100</f>
        <v>92.374100719424462</v>
      </c>
    </row>
    <row r="103" spans="1:7" x14ac:dyDescent="0.3">
      <c r="A103" s="3">
        <v>1986</v>
      </c>
      <c r="B103" t="s">
        <v>17</v>
      </c>
      <c r="C103" t="str">
        <f>Säsong[[#This Row],[Säsong]]&amp;"."&amp;RIGHT(Säsong[[#This Row],[År]],2)</f>
        <v>Vår.86</v>
      </c>
      <c r="D103" s="4">
        <v>3.4</v>
      </c>
      <c r="E103" s="4">
        <f>Säsong[[#This Row],[Medeltemperatur]]-$J$3</f>
        <v>-0.69999999999999973</v>
      </c>
      <c r="F103" s="4">
        <v>108.9</v>
      </c>
      <c r="G103" s="4">
        <f>Säsong[[#This Row],[Nederbörd för perioden]]/$K$3*100</f>
        <v>118.3695652173913</v>
      </c>
    </row>
    <row r="104" spans="1:7" x14ac:dyDescent="0.3">
      <c r="A104" s="3">
        <v>1986</v>
      </c>
      <c r="B104" t="s">
        <v>18</v>
      </c>
      <c r="C104" t="str">
        <f>Säsong[[#This Row],[Säsong]]&amp;"."&amp;RIGHT(Säsong[[#This Row],[År]],2)</f>
        <v>Sommar.86</v>
      </c>
      <c r="D104" s="4">
        <v>14.5</v>
      </c>
      <c r="E104" s="4">
        <f>Säsong[[#This Row],[Medeltemperatur]]-$J$4</f>
        <v>-1.0999999999999996</v>
      </c>
      <c r="F104" s="4">
        <v>173.8</v>
      </c>
      <c r="G104" s="4">
        <f>Säsong[[#This Row],[Nederbörd för perioden]]/$K$4*100</f>
        <v>107.95031055900621</v>
      </c>
    </row>
    <row r="105" spans="1:7" x14ac:dyDescent="0.3">
      <c r="A105" s="3">
        <v>1986</v>
      </c>
      <c r="B105" t="s">
        <v>19</v>
      </c>
      <c r="C105" t="str">
        <f>Säsong[[#This Row],[Säsong]]&amp;"."&amp;RIGHT(Säsong[[#This Row],[År]],2)</f>
        <v>Höst.86</v>
      </c>
      <c r="D105" s="4">
        <v>6.9</v>
      </c>
      <c r="E105" s="4">
        <f>Säsong[[#This Row],[Medeltemperatur]]-$J$5</f>
        <v>-0.89999999999999947</v>
      </c>
      <c r="F105" s="4">
        <v>159.4</v>
      </c>
      <c r="G105" s="4">
        <f>Säsong[[#This Row],[Nederbörd för perioden]]/$K$5*100</f>
        <v>82.164948453608261</v>
      </c>
    </row>
    <row r="106" spans="1:7" x14ac:dyDescent="0.3">
      <c r="A106" s="14">
        <v>1987</v>
      </c>
      <c r="B106" s="15" t="s">
        <v>16</v>
      </c>
      <c r="C106" s="15" t="str">
        <f>Säsong[[#This Row],[Säsong]]&amp;"."&amp;RIGHT(Säsong[[#This Row],[År]],2)</f>
        <v>Vinter.87</v>
      </c>
      <c r="D106" s="16">
        <v>-6.7</v>
      </c>
      <c r="E106" s="16">
        <f>Säsong[[#This Row],[Medeltemperatur]]-$J$2</f>
        <v>-6.1000000000000005</v>
      </c>
      <c r="F106" s="16">
        <v>126.5</v>
      </c>
      <c r="G106" s="16">
        <f>Säsong[[#This Row],[Nederbörd för perioden]]/$K$2*100</f>
        <v>91.007194244604321</v>
      </c>
    </row>
    <row r="107" spans="1:7" x14ac:dyDescent="0.3">
      <c r="A107" s="3">
        <v>1987</v>
      </c>
      <c r="B107" t="s">
        <v>17</v>
      </c>
      <c r="C107" t="str">
        <f>Säsong[[#This Row],[Säsong]]&amp;"."&amp;RIGHT(Säsong[[#This Row],[År]],2)</f>
        <v>Vår.87</v>
      </c>
      <c r="D107" s="4">
        <v>0.8</v>
      </c>
      <c r="E107" s="4">
        <f>Säsong[[#This Row],[Medeltemperatur]]-$J$3</f>
        <v>-3.3</v>
      </c>
      <c r="F107" s="4">
        <v>68.900000000000006</v>
      </c>
      <c r="G107" s="4">
        <f>Säsong[[#This Row],[Nederbörd för perioden]]/$K$3*100</f>
        <v>74.891304347826093</v>
      </c>
    </row>
    <row r="108" spans="1:7" x14ac:dyDescent="0.3">
      <c r="A108" s="3">
        <v>1987</v>
      </c>
      <c r="B108" t="s">
        <v>18</v>
      </c>
      <c r="C108" t="str">
        <f>Säsong[[#This Row],[Säsong]]&amp;"."&amp;RIGHT(Säsong[[#This Row],[År]],2)</f>
        <v>Sommar.87</v>
      </c>
      <c r="D108" s="4">
        <v>12.5</v>
      </c>
      <c r="E108" s="4">
        <f>Säsong[[#This Row],[Medeltemperatur]]-$J$4</f>
        <v>-3.0999999999999996</v>
      </c>
      <c r="F108" s="4">
        <v>178.6</v>
      </c>
      <c r="G108" s="4">
        <f>Säsong[[#This Row],[Nederbörd för perioden]]/$K$4*100</f>
        <v>110.93167701863354</v>
      </c>
    </row>
    <row r="109" spans="1:7" x14ac:dyDescent="0.3">
      <c r="A109" s="3">
        <v>1987</v>
      </c>
      <c r="B109" t="s">
        <v>19</v>
      </c>
      <c r="C109" t="str">
        <f>Säsong[[#This Row],[Säsong]]&amp;"."&amp;RIGHT(Säsong[[#This Row],[År]],2)</f>
        <v>Höst.87</v>
      </c>
      <c r="D109" s="4">
        <v>7.3</v>
      </c>
      <c r="E109" s="4">
        <f>Säsong[[#This Row],[Medeltemperatur]]-$J$5</f>
        <v>-0.5</v>
      </c>
      <c r="F109" s="4">
        <v>176.1</v>
      </c>
      <c r="G109" s="4">
        <f>Säsong[[#This Row],[Nederbörd för perioden]]/$K$5*100</f>
        <v>90.773195876288653</v>
      </c>
    </row>
    <row r="110" spans="1:7" x14ac:dyDescent="0.3">
      <c r="A110" s="14">
        <v>1988</v>
      </c>
      <c r="B110" s="15" t="s">
        <v>16</v>
      </c>
      <c r="C110" s="15" t="str">
        <f>Säsong[[#This Row],[Säsong]]&amp;"."&amp;RIGHT(Säsong[[#This Row],[År]],2)</f>
        <v>Vinter.88</v>
      </c>
      <c r="D110" s="16">
        <v>-0.3</v>
      </c>
      <c r="E110" s="16">
        <f>Säsong[[#This Row],[Medeltemperatur]]-$J$2</f>
        <v>0.3</v>
      </c>
      <c r="F110" s="16">
        <v>127.6</v>
      </c>
      <c r="G110" s="16">
        <f>Säsong[[#This Row],[Nederbörd för perioden]]/$K$2*100</f>
        <v>91.798561151079127</v>
      </c>
    </row>
    <row r="111" spans="1:7" x14ac:dyDescent="0.3">
      <c r="A111" s="3">
        <v>1988</v>
      </c>
      <c r="B111" t="s">
        <v>17</v>
      </c>
      <c r="C111" t="str">
        <f>Säsong[[#This Row],[Säsong]]&amp;"."&amp;RIGHT(Säsong[[#This Row],[År]],2)</f>
        <v>Vår.88</v>
      </c>
      <c r="D111" s="4">
        <v>3.1</v>
      </c>
      <c r="E111" s="4">
        <f>Säsong[[#This Row],[Medeltemperatur]]-$J$3</f>
        <v>-0.99999999999999956</v>
      </c>
      <c r="F111" s="4">
        <v>72.2</v>
      </c>
      <c r="G111" s="4">
        <f>Säsong[[#This Row],[Nederbörd för perioden]]/$K$3*100</f>
        <v>78.478260869565219</v>
      </c>
    </row>
    <row r="112" spans="1:7" x14ac:dyDescent="0.3">
      <c r="A112" s="3">
        <v>1988</v>
      </c>
      <c r="B112" t="s">
        <v>18</v>
      </c>
      <c r="C112" t="str">
        <f>Säsong[[#This Row],[Säsong]]&amp;"."&amp;RIGHT(Säsong[[#This Row],[År]],2)</f>
        <v>Sommar.88</v>
      </c>
      <c r="D112" s="4">
        <v>15.7</v>
      </c>
      <c r="E112" s="4">
        <f>Säsong[[#This Row],[Medeltemperatur]]-$J$4</f>
        <v>9.9999999999999645E-2</v>
      </c>
      <c r="F112" s="4">
        <v>195.9</v>
      </c>
      <c r="G112" s="4">
        <f>Säsong[[#This Row],[Nederbörd för perioden]]/$K$4*100</f>
        <v>121.67701863354037</v>
      </c>
    </row>
    <row r="113" spans="1:7" x14ac:dyDescent="0.3">
      <c r="A113" s="3">
        <v>1988</v>
      </c>
      <c r="B113" t="s">
        <v>19</v>
      </c>
      <c r="C113" t="str">
        <f>Säsong[[#This Row],[Säsong]]&amp;"."&amp;RIGHT(Säsong[[#This Row],[År]],2)</f>
        <v>Höst.88</v>
      </c>
      <c r="D113" s="4">
        <v>6.4</v>
      </c>
      <c r="E113" s="4">
        <f>Säsong[[#This Row],[Medeltemperatur]]-$J$5</f>
        <v>-1.3999999999999995</v>
      </c>
      <c r="F113" s="4">
        <v>139.1</v>
      </c>
      <c r="G113" s="4">
        <f>Säsong[[#This Row],[Nederbörd för perioden]]/$K$5*100</f>
        <v>71.701030927835049</v>
      </c>
    </row>
    <row r="114" spans="1:7" x14ac:dyDescent="0.3">
      <c r="A114" s="14">
        <v>1989</v>
      </c>
      <c r="B114" s="15" t="s">
        <v>16</v>
      </c>
      <c r="C114" s="15" t="str">
        <f>Säsong[[#This Row],[Säsong]]&amp;"."&amp;RIGHT(Säsong[[#This Row],[År]],2)</f>
        <v>Vinter.89</v>
      </c>
      <c r="D114" s="16">
        <v>0.7</v>
      </c>
      <c r="E114" s="16">
        <f>Säsong[[#This Row],[Medeltemperatur]]-$J$2</f>
        <v>1.2999999999999998</v>
      </c>
      <c r="F114" s="16">
        <v>100.6</v>
      </c>
      <c r="G114" s="16">
        <f>Säsong[[#This Row],[Nederbörd för perioden]]/$K$2*100</f>
        <v>72.374100719424462</v>
      </c>
    </row>
    <row r="115" spans="1:7" x14ac:dyDescent="0.3">
      <c r="A115" s="3">
        <v>1989</v>
      </c>
      <c r="B115" t="s">
        <v>17</v>
      </c>
      <c r="C115" t="str">
        <f>Säsong[[#This Row],[Säsong]]&amp;"."&amp;RIGHT(Säsong[[#This Row],[År]],2)</f>
        <v>Vår.89</v>
      </c>
      <c r="D115" s="4">
        <v>5</v>
      </c>
      <c r="E115" s="4">
        <f>Säsong[[#This Row],[Medeltemperatur]]-$J$3</f>
        <v>0.90000000000000036</v>
      </c>
      <c r="F115" s="4">
        <v>87.7</v>
      </c>
      <c r="G115" s="4">
        <f>Säsong[[#This Row],[Nederbörd för perioden]]/$K$3*100</f>
        <v>95.326086956521735</v>
      </c>
    </row>
    <row r="116" spans="1:7" x14ac:dyDescent="0.3">
      <c r="A116" s="3">
        <v>1989</v>
      </c>
      <c r="B116" t="s">
        <v>18</v>
      </c>
      <c r="C116" t="str">
        <f>Säsong[[#This Row],[Säsong]]&amp;"."&amp;RIGHT(Säsong[[#This Row],[År]],2)</f>
        <v>Sommar.89</v>
      </c>
      <c r="D116" s="4">
        <v>14.9</v>
      </c>
      <c r="E116" s="4">
        <f>Säsong[[#This Row],[Medeltemperatur]]-$J$4</f>
        <v>-0.69999999999999929</v>
      </c>
      <c r="F116" s="4">
        <v>215.9</v>
      </c>
      <c r="G116" s="4">
        <f>Säsong[[#This Row],[Nederbörd för perioden]]/$K$4*100</f>
        <v>134.09937888198758</v>
      </c>
    </row>
    <row r="117" spans="1:7" x14ac:dyDescent="0.3">
      <c r="A117" s="3">
        <v>1989</v>
      </c>
      <c r="B117" t="s">
        <v>19</v>
      </c>
      <c r="C117" t="str">
        <f>Säsong[[#This Row],[Säsong]]&amp;"."&amp;RIGHT(Säsong[[#This Row],[År]],2)</f>
        <v>Höst.89</v>
      </c>
      <c r="D117" s="4">
        <v>7.7</v>
      </c>
      <c r="E117" s="4">
        <f>Säsong[[#This Row],[Medeltemperatur]]-$J$5</f>
        <v>-9.9999999999999645E-2</v>
      </c>
      <c r="F117" s="4">
        <v>156.5</v>
      </c>
      <c r="G117" s="4">
        <f>Säsong[[#This Row],[Nederbörd för perioden]]/$K$5*100</f>
        <v>80.670103092783506</v>
      </c>
    </row>
    <row r="118" spans="1:7" x14ac:dyDescent="0.3">
      <c r="A118" s="14">
        <v>1990</v>
      </c>
      <c r="B118" s="15" t="s">
        <v>16</v>
      </c>
      <c r="C118" s="15" t="str">
        <f>Säsong[[#This Row],[Säsong]]&amp;"."&amp;RIGHT(Säsong[[#This Row],[År]],2)</f>
        <v>Vinter.90</v>
      </c>
      <c r="D118" s="16">
        <v>0.6</v>
      </c>
      <c r="E118" s="16">
        <f>Säsong[[#This Row],[Medeltemperatur]]-$J$2</f>
        <v>1.2</v>
      </c>
      <c r="F118" s="16">
        <v>178.2</v>
      </c>
      <c r="G118" s="16">
        <f>Säsong[[#This Row],[Nederbörd för perioden]]/$K$2*100</f>
        <v>128.20143884892084</v>
      </c>
    </row>
    <row r="119" spans="1:7" x14ac:dyDescent="0.3">
      <c r="A119" s="3">
        <v>1990</v>
      </c>
      <c r="B119" t="s">
        <v>17</v>
      </c>
      <c r="C119" t="str">
        <f>Säsong[[#This Row],[Säsong]]&amp;"."&amp;RIGHT(Säsong[[#This Row],[År]],2)</f>
        <v>Vår.90</v>
      </c>
      <c r="D119" s="4">
        <v>5.8</v>
      </c>
      <c r="E119" s="4">
        <f>Säsong[[#This Row],[Medeltemperatur]]-$J$3</f>
        <v>1.7000000000000002</v>
      </c>
      <c r="F119" s="4">
        <v>88.6</v>
      </c>
      <c r="G119" s="4">
        <f>Säsong[[#This Row],[Nederbörd för perioden]]/$K$3*100</f>
        <v>96.304347826086953</v>
      </c>
    </row>
    <row r="120" spans="1:7" x14ac:dyDescent="0.3">
      <c r="A120" s="3">
        <v>1990</v>
      </c>
      <c r="B120" t="s">
        <v>18</v>
      </c>
      <c r="C120" t="str">
        <f>Säsong[[#This Row],[Säsong]]&amp;"."&amp;RIGHT(Säsong[[#This Row],[År]],2)</f>
        <v>Sommar.90</v>
      </c>
      <c r="D120" s="4">
        <v>14.8</v>
      </c>
      <c r="E120" s="4">
        <f>Säsong[[#This Row],[Medeltemperatur]]-$J$4</f>
        <v>-0.79999999999999893</v>
      </c>
      <c r="F120" s="4">
        <v>146.6</v>
      </c>
      <c r="G120" s="4">
        <f>Säsong[[#This Row],[Nederbörd för perioden]]/$K$4*100</f>
        <v>91.055900621118013</v>
      </c>
    </row>
    <row r="121" spans="1:7" x14ac:dyDescent="0.3">
      <c r="A121" s="3">
        <v>1990</v>
      </c>
      <c r="B121" t="s">
        <v>19</v>
      </c>
      <c r="C121" t="str">
        <f>Säsong[[#This Row],[Säsong]]&amp;"."&amp;RIGHT(Säsong[[#This Row],[År]],2)</f>
        <v>Höst.90</v>
      </c>
      <c r="D121" s="4">
        <v>6.7</v>
      </c>
      <c r="E121" s="4">
        <f>Säsong[[#This Row],[Medeltemperatur]]-$J$5</f>
        <v>-1.0999999999999996</v>
      </c>
      <c r="F121" s="4">
        <v>246</v>
      </c>
      <c r="G121" s="4">
        <f>Säsong[[#This Row],[Nederbörd för perioden]]/$K$5*100</f>
        <v>126.8041237113402</v>
      </c>
    </row>
    <row r="122" spans="1:7" x14ac:dyDescent="0.3">
      <c r="A122" s="14">
        <v>1991</v>
      </c>
      <c r="B122" s="15" t="s">
        <v>16</v>
      </c>
      <c r="C122" s="15" t="str">
        <f>Säsong[[#This Row],[Säsong]]&amp;"."&amp;RIGHT(Säsong[[#This Row],[År]],2)</f>
        <v>Vinter.91</v>
      </c>
      <c r="D122" s="16">
        <v>-0.1</v>
      </c>
      <c r="E122" s="16">
        <f>Säsong[[#This Row],[Medeltemperatur]]-$J$2</f>
        <v>0.5</v>
      </c>
      <c r="F122" s="16">
        <v>107.4</v>
      </c>
      <c r="G122" s="16">
        <f>Säsong[[#This Row],[Nederbörd för perioden]]/$K$2*100</f>
        <v>77.266187050359719</v>
      </c>
    </row>
    <row r="123" spans="1:7" x14ac:dyDescent="0.3">
      <c r="A123" s="3">
        <v>1991</v>
      </c>
      <c r="B123" t="s">
        <v>17</v>
      </c>
      <c r="C123" t="str">
        <f>Säsong[[#This Row],[Säsong]]&amp;"."&amp;RIGHT(Säsong[[#This Row],[År]],2)</f>
        <v>Vår.91</v>
      </c>
      <c r="D123" s="4">
        <v>3.7</v>
      </c>
      <c r="E123" s="4">
        <f>Säsong[[#This Row],[Medeltemperatur]]-$J$3</f>
        <v>-0.39999999999999947</v>
      </c>
      <c r="F123" s="4">
        <v>94.3</v>
      </c>
      <c r="G123" s="4">
        <f>Säsong[[#This Row],[Nederbörd för perioden]]/$K$3*100</f>
        <v>102.49999999999999</v>
      </c>
    </row>
    <row r="124" spans="1:7" x14ac:dyDescent="0.3">
      <c r="A124" s="3">
        <v>1991</v>
      </c>
      <c r="B124" t="s">
        <v>18</v>
      </c>
      <c r="C124" t="str">
        <f>Säsong[[#This Row],[Säsong]]&amp;"."&amp;RIGHT(Säsong[[#This Row],[År]],2)</f>
        <v>Sommar.91</v>
      </c>
      <c r="D124" s="4">
        <v>14.8</v>
      </c>
      <c r="E124" s="4">
        <f>Säsong[[#This Row],[Medeltemperatur]]-$J$4</f>
        <v>-0.79999999999999893</v>
      </c>
      <c r="F124" s="4">
        <v>195.3</v>
      </c>
      <c r="G124" s="4">
        <f>Säsong[[#This Row],[Nederbörd för perioden]]/$K$4*100</f>
        <v>121.30434782608697</v>
      </c>
    </row>
    <row r="125" spans="1:7" x14ac:dyDescent="0.3">
      <c r="A125" s="3">
        <v>1991</v>
      </c>
      <c r="B125" t="s">
        <v>19</v>
      </c>
      <c r="C125" t="str">
        <f>Säsong[[#This Row],[Säsong]]&amp;"."&amp;RIGHT(Säsong[[#This Row],[År]],2)</f>
        <v>Höst.91</v>
      </c>
      <c r="D125" s="4">
        <v>7.7</v>
      </c>
      <c r="E125" s="4">
        <f>Säsong[[#This Row],[Medeltemperatur]]-$J$5</f>
        <v>-9.9999999999999645E-2</v>
      </c>
      <c r="F125" s="4">
        <v>205.9</v>
      </c>
      <c r="G125" s="4">
        <f>Säsong[[#This Row],[Nederbörd för perioden]]/$K$5*100</f>
        <v>106.1340206185567</v>
      </c>
    </row>
    <row r="126" spans="1:7" x14ac:dyDescent="0.3">
      <c r="A126" s="14">
        <v>1992</v>
      </c>
      <c r="B126" s="15" t="s">
        <v>16</v>
      </c>
      <c r="C126" s="15" t="str">
        <f>Säsong[[#This Row],[Säsong]]&amp;"."&amp;RIGHT(Säsong[[#This Row],[År]],2)</f>
        <v>Vinter.92</v>
      </c>
      <c r="D126" s="16">
        <v>1.1000000000000001</v>
      </c>
      <c r="E126" s="16">
        <f>Säsong[[#This Row],[Medeltemperatur]]-$J$2</f>
        <v>1.7000000000000002</v>
      </c>
      <c r="F126" s="16">
        <v>78.2</v>
      </c>
      <c r="G126" s="16">
        <f>Säsong[[#This Row],[Nederbörd för perioden]]/$K$2*100</f>
        <v>56.258992805755391</v>
      </c>
    </row>
    <row r="127" spans="1:7" x14ac:dyDescent="0.3">
      <c r="A127" s="3">
        <v>1992</v>
      </c>
      <c r="B127" t="s">
        <v>17</v>
      </c>
      <c r="C127" t="str">
        <f>Säsong[[#This Row],[Säsong]]&amp;"."&amp;RIGHT(Säsong[[#This Row],[År]],2)</f>
        <v>Vår.92</v>
      </c>
      <c r="D127" s="4">
        <v>4.5999999999999996</v>
      </c>
      <c r="E127" s="4">
        <f>Säsong[[#This Row],[Medeltemperatur]]-$J$3</f>
        <v>0.5</v>
      </c>
      <c r="F127" s="4">
        <v>108.4</v>
      </c>
      <c r="G127" s="4">
        <f>Säsong[[#This Row],[Nederbörd för perioden]]/$K$3*100</f>
        <v>117.82608695652175</v>
      </c>
    </row>
    <row r="128" spans="1:7" x14ac:dyDescent="0.3">
      <c r="A128" s="3">
        <v>1992</v>
      </c>
      <c r="B128" t="s">
        <v>18</v>
      </c>
      <c r="C128" t="str">
        <f>Säsong[[#This Row],[Säsong]]&amp;"."&amp;RIGHT(Säsong[[#This Row],[År]],2)</f>
        <v>Sommar.92</v>
      </c>
      <c r="D128" s="4">
        <v>15.4</v>
      </c>
      <c r="E128" s="4">
        <f>Säsong[[#This Row],[Medeltemperatur]]-$J$4</f>
        <v>-0.19999999999999929</v>
      </c>
      <c r="F128" s="4">
        <v>203.9</v>
      </c>
      <c r="G128" s="4">
        <f>Säsong[[#This Row],[Nederbörd för perioden]]/$K$4*100</f>
        <v>126.64596273291926</v>
      </c>
    </row>
    <row r="129" spans="1:7" x14ac:dyDescent="0.3">
      <c r="A129" s="3">
        <v>1992</v>
      </c>
      <c r="B129" t="s">
        <v>19</v>
      </c>
      <c r="C129" t="str">
        <f>Säsong[[#This Row],[Säsong]]&amp;"."&amp;RIGHT(Säsong[[#This Row],[År]],2)</f>
        <v>Höst.92</v>
      </c>
      <c r="D129" s="4">
        <v>6.1</v>
      </c>
      <c r="E129" s="4">
        <f>Säsong[[#This Row],[Medeltemperatur]]-$J$5</f>
        <v>-1.7000000000000002</v>
      </c>
      <c r="F129" s="4">
        <v>219.6</v>
      </c>
      <c r="G129" s="4">
        <f>Säsong[[#This Row],[Nederbörd för perioden]]/$K$5*100</f>
        <v>113.19587628865979</v>
      </c>
    </row>
    <row r="130" spans="1:7" x14ac:dyDescent="0.3">
      <c r="A130" s="14">
        <v>1993</v>
      </c>
      <c r="B130" s="15" t="s">
        <v>16</v>
      </c>
      <c r="C130" s="15" t="str">
        <f>Säsong[[#This Row],[Säsong]]&amp;"."&amp;RIGHT(Säsong[[#This Row],[År]],2)</f>
        <v>Vinter.93</v>
      </c>
      <c r="D130" s="16">
        <v>0.8</v>
      </c>
      <c r="E130" s="16">
        <f>Säsong[[#This Row],[Medeltemperatur]]-$J$2</f>
        <v>1.4</v>
      </c>
      <c r="F130" s="16">
        <v>66.099999999999994</v>
      </c>
      <c r="G130" s="16">
        <f>Säsong[[#This Row],[Nederbörd för perioden]]/$K$2*100</f>
        <v>47.553956834532372</v>
      </c>
    </row>
    <row r="131" spans="1:7" x14ac:dyDescent="0.3">
      <c r="A131" s="3">
        <v>1993</v>
      </c>
      <c r="B131" t="s">
        <v>17</v>
      </c>
      <c r="C131" t="str">
        <f>Säsong[[#This Row],[Säsong]]&amp;"."&amp;RIGHT(Säsong[[#This Row],[År]],2)</f>
        <v>Vår.93</v>
      </c>
      <c r="D131" s="4">
        <v>5.0999999999999996</v>
      </c>
      <c r="E131" s="4">
        <f>Säsong[[#This Row],[Medeltemperatur]]-$J$3</f>
        <v>1</v>
      </c>
      <c r="F131" s="4">
        <v>45.2</v>
      </c>
      <c r="G131" s="4">
        <f>Säsong[[#This Row],[Nederbörd för perioden]]/$K$3*100</f>
        <v>49.130434782608702</v>
      </c>
    </row>
    <row r="132" spans="1:7" x14ac:dyDescent="0.3">
      <c r="A132" s="3">
        <v>1993</v>
      </c>
      <c r="B132" t="s">
        <v>18</v>
      </c>
      <c r="C132" t="str">
        <f>Säsong[[#This Row],[Säsong]]&amp;"."&amp;RIGHT(Säsong[[#This Row],[År]],2)</f>
        <v>Sommar.93</v>
      </c>
      <c r="D132" s="4">
        <v>13.4</v>
      </c>
      <c r="E132" s="4">
        <f>Säsong[[#This Row],[Medeltemperatur]]-$J$4</f>
        <v>-2.1999999999999993</v>
      </c>
      <c r="F132" s="4">
        <v>223</v>
      </c>
      <c r="G132" s="4">
        <f>Säsong[[#This Row],[Nederbörd för perioden]]/$K$4*100</f>
        <v>138.50931677018633</v>
      </c>
    </row>
    <row r="133" spans="1:7" x14ac:dyDescent="0.3">
      <c r="A133" s="3">
        <v>1993</v>
      </c>
      <c r="B133" t="s">
        <v>19</v>
      </c>
      <c r="C133" t="str">
        <f>Säsong[[#This Row],[Säsong]]&amp;"."&amp;RIGHT(Säsong[[#This Row],[År]],2)</f>
        <v>Höst.93</v>
      </c>
      <c r="D133" s="4">
        <v>5.2</v>
      </c>
      <c r="E133" s="4">
        <f>Säsong[[#This Row],[Medeltemperatur]]-$J$5</f>
        <v>-2.5999999999999996</v>
      </c>
      <c r="F133" s="4">
        <v>110.7</v>
      </c>
      <c r="G133" s="4">
        <f>Säsong[[#This Row],[Nederbörd för perioden]]/$K$5*100</f>
        <v>57.061855670103093</v>
      </c>
    </row>
    <row r="134" spans="1:7" x14ac:dyDescent="0.3">
      <c r="A134" s="14">
        <v>1994</v>
      </c>
      <c r="B134" s="15" t="s">
        <v>16</v>
      </c>
      <c r="C134" s="15" t="str">
        <f>Säsong[[#This Row],[Säsong]]&amp;"."&amp;RIGHT(Säsong[[#This Row],[År]],2)</f>
        <v>Vinter.94</v>
      </c>
      <c r="D134" s="16">
        <v>-3.4</v>
      </c>
      <c r="E134" s="16">
        <f>Säsong[[#This Row],[Medeltemperatur]]-$J$2</f>
        <v>-2.8</v>
      </c>
      <c r="F134" s="16">
        <v>124.2</v>
      </c>
      <c r="G134" s="16">
        <f>Säsong[[#This Row],[Nederbörd för perioden]]/$K$2*100</f>
        <v>89.352517985611513</v>
      </c>
    </row>
    <row r="135" spans="1:7" x14ac:dyDescent="0.3">
      <c r="A135" s="3">
        <v>1994</v>
      </c>
      <c r="B135" t="s">
        <v>17</v>
      </c>
      <c r="C135" t="str">
        <f>Säsong[[#This Row],[Säsong]]&amp;"."&amp;RIGHT(Säsong[[#This Row],[År]],2)</f>
        <v>Vår.94</v>
      </c>
      <c r="D135" s="4">
        <v>3.4</v>
      </c>
      <c r="E135" s="4">
        <f>Säsong[[#This Row],[Medeltemperatur]]-$J$3</f>
        <v>-0.69999999999999973</v>
      </c>
      <c r="F135" s="4">
        <v>112.8</v>
      </c>
      <c r="G135" s="4">
        <f>Säsong[[#This Row],[Nederbörd för perioden]]/$K$3*100</f>
        <v>122.60869565217392</v>
      </c>
    </row>
    <row r="136" spans="1:7" x14ac:dyDescent="0.3">
      <c r="A136" s="3">
        <v>1994</v>
      </c>
      <c r="B136" t="s">
        <v>18</v>
      </c>
      <c r="C136" t="str">
        <f>Säsong[[#This Row],[Säsong]]&amp;"."&amp;RIGHT(Säsong[[#This Row],[År]],2)</f>
        <v>Sommar.94</v>
      </c>
      <c r="D136" s="4">
        <v>15.3</v>
      </c>
      <c r="E136" s="4">
        <f>Säsong[[#This Row],[Medeltemperatur]]-$J$4</f>
        <v>-0.29999999999999893</v>
      </c>
      <c r="F136" s="4">
        <v>163.6</v>
      </c>
      <c r="G136" s="4">
        <f>Säsong[[#This Row],[Nederbörd för perioden]]/$K$4*100</f>
        <v>101.61490683229812</v>
      </c>
    </row>
    <row r="137" spans="1:7" x14ac:dyDescent="0.3">
      <c r="A137" s="3">
        <v>1994</v>
      </c>
      <c r="B137" t="s">
        <v>19</v>
      </c>
      <c r="C137" t="str">
        <f>Säsong[[#This Row],[Säsong]]&amp;"."&amp;RIGHT(Säsong[[#This Row],[År]],2)</f>
        <v>Höst.94</v>
      </c>
      <c r="D137" s="4">
        <v>7.2</v>
      </c>
      <c r="E137" s="4">
        <f>Säsong[[#This Row],[Medeltemperatur]]-$J$5</f>
        <v>-0.59999999999999964</v>
      </c>
      <c r="F137" s="4">
        <v>181.3</v>
      </c>
      <c r="G137" s="4">
        <f>Säsong[[#This Row],[Nederbörd för perioden]]/$K$5*100</f>
        <v>93.453608247422679</v>
      </c>
    </row>
    <row r="138" spans="1:7" x14ac:dyDescent="0.3">
      <c r="A138" s="14">
        <v>1995</v>
      </c>
      <c r="B138" s="15" t="s">
        <v>16</v>
      </c>
      <c r="C138" s="15" t="str">
        <f>Säsong[[#This Row],[Säsong]]&amp;"."&amp;RIGHT(Säsong[[#This Row],[År]],2)</f>
        <v>Vinter.95</v>
      </c>
      <c r="D138" s="16">
        <v>0.9</v>
      </c>
      <c r="E138" s="16">
        <f>Säsong[[#This Row],[Medeltemperatur]]-$J$2</f>
        <v>1.5</v>
      </c>
      <c r="F138" s="16">
        <v>162.1</v>
      </c>
      <c r="G138" s="16">
        <f>Säsong[[#This Row],[Nederbörd för perioden]]/$K$2*100</f>
        <v>116.61870503597123</v>
      </c>
    </row>
    <row r="139" spans="1:7" x14ac:dyDescent="0.3">
      <c r="A139" s="3">
        <v>1995</v>
      </c>
      <c r="B139" t="s">
        <v>17</v>
      </c>
      <c r="C139" t="str">
        <f>Säsong[[#This Row],[Säsong]]&amp;"."&amp;RIGHT(Säsong[[#This Row],[År]],2)</f>
        <v>Vår.95</v>
      </c>
      <c r="D139" s="4">
        <v>4</v>
      </c>
      <c r="E139" s="4">
        <f>Säsong[[#This Row],[Medeltemperatur]]-$J$3</f>
        <v>-9.9999999999999645E-2</v>
      </c>
      <c r="F139" s="4">
        <v>142.9</v>
      </c>
      <c r="G139" s="4">
        <f>Säsong[[#This Row],[Nederbörd för perioden]]/$K$3*100</f>
        <v>155.32608695652175</v>
      </c>
    </row>
    <row r="140" spans="1:7" x14ac:dyDescent="0.3">
      <c r="A140" s="3">
        <v>1995</v>
      </c>
      <c r="B140" t="s">
        <v>18</v>
      </c>
      <c r="C140" t="str">
        <f>Säsong[[#This Row],[Säsong]]&amp;"."&amp;RIGHT(Säsong[[#This Row],[År]],2)</f>
        <v>Sommar.95</v>
      </c>
      <c r="D140" s="4">
        <v>15</v>
      </c>
      <c r="E140" s="4">
        <f>Säsong[[#This Row],[Medeltemperatur]]-$J$4</f>
        <v>-0.59999999999999964</v>
      </c>
      <c r="F140" s="4">
        <v>95.5</v>
      </c>
      <c r="G140" s="4">
        <f>Säsong[[#This Row],[Nederbörd för perioden]]/$K$4*100</f>
        <v>59.316770186335397</v>
      </c>
    </row>
    <row r="141" spans="1:7" x14ac:dyDescent="0.3">
      <c r="A141" s="3">
        <v>1995</v>
      </c>
      <c r="B141" t="s">
        <v>19</v>
      </c>
      <c r="C141" t="str">
        <f>Säsong[[#This Row],[Säsong]]&amp;"."&amp;RIGHT(Säsong[[#This Row],[År]],2)</f>
        <v>Höst.95</v>
      </c>
      <c r="D141" s="4">
        <v>7.7</v>
      </c>
      <c r="E141" s="4">
        <f>Säsong[[#This Row],[Medeltemperatur]]-$J$5</f>
        <v>-9.9999999999999645E-2</v>
      </c>
      <c r="F141" s="4">
        <v>123.6</v>
      </c>
      <c r="G141" s="4">
        <f>Säsong[[#This Row],[Nederbörd för perioden]]/$K$5*100</f>
        <v>63.711340206185561</v>
      </c>
    </row>
    <row r="142" spans="1:7" x14ac:dyDescent="0.3">
      <c r="A142" s="14">
        <v>1996</v>
      </c>
      <c r="B142" s="15" t="s">
        <v>16</v>
      </c>
      <c r="C142" s="15" t="str">
        <f>Säsong[[#This Row],[Säsong]]&amp;"."&amp;RIGHT(Säsong[[#This Row],[År]],2)</f>
        <v>Vinter.96</v>
      </c>
      <c r="D142" s="16">
        <v>-4.4000000000000004</v>
      </c>
      <c r="E142" s="16">
        <f>Säsong[[#This Row],[Medeltemperatur]]-$J$2</f>
        <v>-3.8000000000000003</v>
      </c>
      <c r="F142" s="16">
        <v>51.9</v>
      </c>
      <c r="G142" s="16">
        <f>Säsong[[#This Row],[Nederbörd för perioden]]/$K$2*100</f>
        <v>37.338129496402878</v>
      </c>
    </row>
    <row r="143" spans="1:7" x14ac:dyDescent="0.3">
      <c r="A143" s="3">
        <v>1996</v>
      </c>
      <c r="B143" t="s">
        <v>17</v>
      </c>
      <c r="C143" t="str">
        <f>Säsong[[#This Row],[Säsong]]&amp;"."&amp;RIGHT(Säsong[[#This Row],[År]],2)</f>
        <v>Vår.96</v>
      </c>
      <c r="D143" s="4">
        <v>2.2000000000000002</v>
      </c>
      <c r="E143" s="4">
        <f>Säsong[[#This Row],[Medeltemperatur]]-$J$3</f>
        <v>-1.8999999999999995</v>
      </c>
      <c r="F143" s="4">
        <v>93.1</v>
      </c>
      <c r="G143" s="4">
        <f>Säsong[[#This Row],[Nederbörd för perioden]]/$K$3*100</f>
        <v>101.19565217391305</v>
      </c>
    </row>
    <row r="144" spans="1:7" x14ac:dyDescent="0.3">
      <c r="A144" s="3">
        <v>1996</v>
      </c>
      <c r="B144" t="s">
        <v>18</v>
      </c>
      <c r="C144" t="str">
        <f>Säsong[[#This Row],[Säsong]]&amp;"."&amp;RIGHT(Säsong[[#This Row],[År]],2)</f>
        <v>Sommar.96</v>
      </c>
      <c r="D144" s="4">
        <v>14.6</v>
      </c>
      <c r="E144" s="4">
        <f>Säsong[[#This Row],[Medeltemperatur]]-$J$4</f>
        <v>-1</v>
      </c>
      <c r="F144" s="4">
        <v>109.9</v>
      </c>
      <c r="G144" s="4">
        <f>Säsong[[#This Row],[Nederbörd för perioden]]/$K$4*100</f>
        <v>68.260869565217391</v>
      </c>
    </row>
    <row r="145" spans="1:7" x14ac:dyDescent="0.3">
      <c r="A145" s="3">
        <v>1996</v>
      </c>
      <c r="B145" t="s">
        <v>19</v>
      </c>
      <c r="C145" t="str">
        <f>Säsong[[#This Row],[Säsong]]&amp;"."&amp;RIGHT(Säsong[[#This Row],[År]],2)</f>
        <v>Höst.96</v>
      </c>
      <c r="D145" s="4">
        <v>7.8</v>
      </c>
      <c r="E145" s="4">
        <f>Säsong[[#This Row],[Medeltemperatur]]-$J$5</f>
        <v>0</v>
      </c>
      <c r="F145" s="4">
        <v>215.7</v>
      </c>
      <c r="G145" s="4">
        <f>Säsong[[#This Row],[Nederbörd för perioden]]/$K$5*100</f>
        <v>111.18556701030928</v>
      </c>
    </row>
    <row r="146" spans="1:7" x14ac:dyDescent="0.3">
      <c r="A146" s="14">
        <v>1997</v>
      </c>
      <c r="B146" s="15" t="s">
        <v>16</v>
      </c>
      <c r="C146" s="15" t="str">
        <f>Säsong[[#This Row],[Säsong]]&amp;"."&amp;RIGHT(Säsong[[#This Row],[År]],2)</f>
        <v>Vinter.97</v>
      </c>
      <c r="D146" s="16">
        <v>-0.9</v>
      </c>
      <c r="E146" s="16">
        <f>Säsong[[#This Row],[Medeltemperatur]]-$J$2</f>
        <v>-0.30000000000000004</v>
      </c>
      <c r="F146" s="16">
        <v>135.4</v>
      </c>
      <c r="G146" s="16">
        <f>Säsong[[#This Row],[Nederbörd för perioden]]/$K$2*100</f>
        <v>97.410071942446052</v>
      </c>
    </row>
    <row r="147" spans="1:7" x14ac:dyDescent="0.3">
      <c r="A147" s="3">
        <v>1997</v>
      </c>
      <c r="B147" t="s">
        <v>17</v>
      </c>
      <c r="C147" t="str">
        <f>Säsong[[#This Row],[Säsong]]&amp;"."&amp;RIGHT(Säsong[[#This Row],[År]],2)</f>
        <v>Vår.97</v>
      </c>
      <c r="D147" s="4">
        <v>3.3</v>
      </c>
      <c r="E147" s="4">
        <f>Säsong[[#This Row],[Medeltemperatur]]-$J$3</f>
        <v>-0.79999999999999982</v>
      </c>
      <c r="F147" s="4">
        <v>77.3</v>
      </c>
      <c r="G147" s="4">
        <f>Säsong[[#This Row],[Nederbörd för perioden]]/$K$3*100</f>
        <v>84.021739130434781</v>
      </c>
    </row>
    <row r="148" spans="1:7" x14ac:dyDescent="0.3">
      <c r="A148" s="3">
        <v>1997</v>
      </c>
      <c r="B148" t="s">
        <v>18</v>
      </c>
      <c r="C148" t="str">
        <f>Säsong[[#This Row],[Säsong]]&amp;"."&amp;RIGHT(Säsong[[#This Row],[År]],2)</f>
        <v>Sommar.97</v>
      </c>
      <c r="D148" s="4">
        <v>17.100000000000001</v>
      </c>
      <c r="E148" s="4">
        <f>Säsong[[#This Row],[Medeltemperatur]]-$J$4</f>
        <v>1.5000000000000018</v>
      </c>
      <c r="F148" s="4">
        <v>151.6</v>
      </c>
      <c r="G148" s="4">
        <f>Säsong[[#This Row],[Nederbörd för perioden]]/$K$4*100</f>
        <v>94.161490683229815</v>
      </c>
    </row>
    <row r="149" spans="1:7" x14ac:dyDescent="0.3">
      <c r="A149" s="3">
        <v>1997</v>
      </c>
      <c r="B149" t="s">
        <v>19</v>
      </c>
      <c r="C149" t="str">
        <f>Säsong[[#This Row],[Säsong]]&amp;"."&amp;RIGHT(Säsong[[#This Row],[År]],2)</f>
        <v>Höst.97</v>
      </c>
      <c r="D149" s="4">
        <v>6.7</v>
      </c>
      <c r="E149" s="4">
        <f>Säsong[[#This Row],[Medeltemperatur]]-$J$5</f>
        <v>-1.0999999999999996</v>
      </c>
      <c r="F149" s="4">
        <v>243.1</v>
      </c>
      <c r="G149" s="4">
        <f>Säsong[[#This Row],[Nederbörd för perioden]]/$K$5*100</f>
        <v>125.30927835051546</v>
      </c>
    </row>
    <row r="150" spans="1:7" x14ac:dyDescent="0.3">
      <c r="A150" s="14">
        <v>1998</v>
      </c>
      <c r="B150" s="15" t="s">
        <v>16</v>
      </c>
      <c r="C150" s="15" t="str">
        <f>Säsong[[#This Row],[Säsong]]&amp;"."&amp;RIGHT(Säsong[[#This Row],[År]],2)</f>
        <v>Vinter.98</v>
      </c>
      <c r="D150" s="16">
        <v>0.5</v>
      </c>
      <c r="E150" s="16">
        <f>Säsong[[#This Row],[Medeltemperatur]]-$J$2</f>
        <v>1.1000000000000001</v>
      </c>
      <c r="F150" s="16">
        <v>172.5</v>
      </c>
      <c r="G150" s="16">
        <f>Säsong[[#This Row],[Nederbörd för perioden]]/$K$2*100</f>
        <v>124.10071942446044</v>
      </c>
    </row>
    <row r="151" spans="1:7" x14ac:dyDescent="0.3">
      <c r="A151" s="3">
        <v>1998</v>
      </c>
      <c r="B151" t="s">
        <v>17</v>
      </c>
      <c r="C151" t="str">
        <f>Säsong[[#This Row],[Säsong]]&amp;"."&amp;RIGHT(Säsong[[#This Row],[År]],2)</f>
        <v>Vår.98</v>
      </c>
      <c r="D151" s="4">
        <v>3.1</v>
      </c>
      <c r="E151" s="4">
        <f>Säsong[[#This Row],[Medeltemperatur]]-$J$3</f>
        <v>-0.99999999999999956</v>
      </c>
      <c r="F151" s="4">
        <v>81.3</v>
      </c>
      <c r="G151" s="4">
        <f>Säsong[[#This Row],[Nederbörd för perioden]]/$K$3*100</f>
        <v>88.369565217391298</v>
      </c>
    </row>
    <row r="152" spans="1:7" x14ac:dyDescent="0.3">
      <c r="A152" s="3">
        <v>1998</v>
      </c>
      <c r="B152" t="s">
        <v>18</v>
      </c>
      <c r="C152" t="str">
        <f>Säsong[[#This Row],[Säsong]]&amp;"."&amp;RIGHT(Säsong[[#This Row],[År]],2)</f>
        <v>Sommar.98</v>
      </c>
      <c r="D152" s="4">
        <v>13.4</v>
      </c>
      <c r="E152" s="4">
        <f>Säsong[[#This Row],[Medeltemperatur]]-$J$4</f>
        <v>-2.1999999999999993</v>
      </c>
      <c r="F152" s="4">
        <v>207.8</v>
      </c>
      <c r="G152" s="4">
        <f>Säsong[[#This Row],[Nederbörd för perioden]]/$K$4*100</f>
        <v>129.06832298136646</v>
      </c>
    </row>
    <row r="153" spans="1:7" x14ac:dyDescent="0.3">
      <c r="A153" s="3">
        <v>1998</v>
      </c>
      <c r="B153" t="s">
        <v>19</v>
      </c>
      <c r="C153" t="str">
        <f>Säsong[[#This Row],[Säsong]]&amp;"."&amp;RIGHT(Säsong[[#This Row],[År]],2)</f>
        <v>Höst.98</v>
      </c>
      <c r="D153" s="4">
        <v>6.4</v>
      </c>
      <c r="E153" s="4">
        <f>Säsong[[#This Row],[Medeltemperatur]]-$J$5</f>
        <v>-1.3999999999999995</v>
      </c>
      <c r="F153" s="4">
        <v>195.4</v>
      </c>
      <c r="G153" s="4">
        <f>Säsong[[#This Row],[Nederbörd för perioden]]/$K$5*100</f>
        <v>100.72164948453607</v>
      </c>
    </row>
    <row r="154" spans="1:7" x14ac:dyDescent="0.3">
      <c r="A154" s="14">
        <v>1999</v>
      </c>
      <c r="B154" s="15" t="s">
        <v>16</v>
      </c>
      <c r="C154" s="15" t="str">
        <f>Säsong[[#This Row],[Säsong]]&amp;"."&amp;RIGHT(Säsong[[#This Row],[År]],2)</f>
        <v>Vinter.99</v>
      </c>
      <c r="D154" s="16">
        <v>-1.5</v>
      </c>
      <c r="E154" s="16">
        <f>Säsong[[#This Row],[Medeltemperatur]]-$J$2</f>
        <v>-0.9</v>
      </c>
      <c r="F154" s="16">
        <v>212.4</v>
      </c>
      <c r="G154" s="16">
        <f>Säsong[[#This Row],[Nederbörd för perioden]]/$K$2*100</f>
        <v>152.80575539568346</v>
      </c>
    </row>
    <row r="155" spans="1:7" x14ac:dyDescent="0.3">
      <c r="A155" s="3">
        <v>1999</v>
      </c>
      <c r="B155" t="s">
        <v>17</v>
      </c>
      <c r="C155" t="str">
        <f>Säsong[[#This Row],[Säsong]]&amp;"."&amp;RIGHT(Säsong[[#This Row],[År]],2)</f>
        <v>Vår.99</v>
      </c>
      <c r="D155" s="4">
        <v>3.8</v>
      </c>
      <c r="E155" s="4">
        <f>Säsong[[#This Row],[Medeltemperatur]]-$J$3</f>
        <v>-0.29999999999999982</v>
      </c>
      <c r="F155" s="4">
        <v>110.6</v>
      </c>
      <c r="G155" s="4">
        <f>Säsong[[#This Row],[Nederbörd för perioden]]/$K$3*100</f>
        <v>120.21739130434781</v>
      </c>
    </row>
    <row r="156" spans="1:7" x14ac:dyDescent="0.3">
      <c r="A156" s="3">
        <v>1999</v>
      </c>
      <c r="B156" t="s">
        <v>18</v>
      </c>
      <c r="C156" t="str">
        <f>Säsong[[#This Row],[Säsong]]&amp;"."&amp;RIGHT(Säsong[[#This Row],[År]],2)</f>
        <v>Sommar.99</v>
      </c>
      <c r="D156" s="4">
        <v>15.9</v>
      </c>
      <c r="E156" s="4">
        <f>Säsong[[#This Row],[Medeltemperatur]]-$J$4</f>
        <v>0.30000000000000071</v>
      </c>
      <c r="F156" s="4">
        <v>119</v>
      </c>
      <c r="G156" s="4">
        <f>Säsong[[#This Row],[Nederbörd för perioden]]/$K$4*100</f>
        <v>73.91304347826086</v>
      </c>
    </row>
    <row r="157" spans="1:7" x14ac:dyDescent="0.3">
      <c r="A157" s="3">
        <v>1999</v>
      </c>
      <c r="B157" t="s">
        <v>19</v>
      </c>
      <c r="C157" t="str">
        <f>Säsong[[#This Row],[Säsong]]&amp;"."&amp;RIGHT(Säsong[[#This Row],[År]],2)</f>
        <v>Höst.99</v>
      </c>
      <c r="D157" s="4">
        <v>9</v>
      </c>
      <c r="E157" s="4">
        <f>Säsong[[#This Row],[Medeltemperatur]]-$J$5</f>
        <v>1.2000000000000002</v>
      </c>
      <c r="F157" s="4">
        <v>158.80000000000001</v>
      </c>
      <c r="G157" s="4">
        <f>Säsong[[#This Row],[Nederbörd för perioden]]/$K$5*100</f>
        <v>81.855670103092791</v>
      </c>
    </row>
    <row r="158" spans="1:7" x14ac:dyDescent="0.3">
      <c r="A158" s="14">
        <v>2000</v>
      </c>
      <c r="B158" s="15" t="s">
        <v>16</v>
      </c>
      <c r="C158" s="15" t="str">
        <f>Säsong[[#This Row],[Säsong]]&amp;"."&amp;RIGHT(Säsong[[#This Row],[År]],2)</f>
        <v>Vinter.00</v>
      </c>
      <c r="D158" s="16">
        <v>0.1</v>
      </c>
      <c r="E158" s="16">
        <f>Säsong[[#This Row],[Medeltemperatur]]-$J$2</f>
        <v>0.7</v>
      </c>
      <c r="F158" s="16">
        <v>150.30000000000001</v>
      </c>
      <c r="G158" s="16">
        <f>Säsong[[#This Row],[Nederbörd för perioden]]/$K$2*100</f>
        <v>108.12949640287771</v>
      </c>
    </row>
    <row r="159" spans="1:7" x14ac:dyDescent="0.3">
      <c r="A159" s="3">
        <v>2000</v>
      </c>
      <c r="B159" t="s">
        <v>17</v>
      </c>
      <c r="C159" t="str">
        <f>Säsong[[#This Row],[Säsong]]&amp;"."&amp;RIGHT(Säsong[[#This Row],[År]],2)</f>
        <v>Vår.00</v>
      </c>
      <c r="D159" s="4">
        <v>4.4000000000000004</v>
      </c>
      <c r="E159" s="4">
        <f>Säsong[[#This Row],[Medeltemperatur]]-$J$3</f>
        <v>0.30000000000000071</v>
      </c>
      <c r="F159" s="4">
        <v>102.5</v>
      </c>
      <c r="G159" s="4">
        <f>Säsong[[#This Row],[Nederbörd för perioden]]/$K$3*100</f>
        <v>111.41304347826086</v>
      </c>
    </row>
    <row r="160" spans="1:7" x14ac:dyDescent="0.3">
      <c r="A160" s="3">
        <v>2000</v>
      </c>
      <c r="B160" t="s">
        <v>18</v>
      </c>
      <c r="C160" t="str">
        <f>Säsong[[#This Row],[Säsong]]&amp;"."&amp;RIGHT(Säsong[[#This Row],[År]],2)</f>
        <v>Sommar.00</v>
      </c>
      <c r="D160" s="4">
        <v>13.9</v>
      </c>
      <c r="E160" s="4">
        <f>Säsong[[#This Row],[Medeltemperatur]]-$J$4</f>
        <v>-1.6999999999999993</v>
      </c>
      <c r="F160" s="4">
        <v>205.6</v>
      </c>
      <c r="G160" s="4">
        <f>Säsong[[#This Row],[Nederbörd för perioden]]/$K$4*100</f>
        <v>127.70186335403726</v>
      </c>
    </row>
    <row r="161" spans="1:7" x14ac:dyDescent="0.3">
      <c r="A161" s="3">
        <v>2000</v>
      </c>
      <c r="B161" t="s">
        <v>19</v>
      </c>
      <c r="C161" t="str">
        <f>Säsong[[#This Row],[Säsong]]&amp;"."&amp;RIGHT(Säsong[[#This Row],[År]],2)</f>
        <v>Höst.00</v>
      </c>
      <c r="D161" s="4">
        <v>9.3000000000000007</v>
      </c>
      <c r="E161" s="4">
        <f>Säsong[[#This Row],[Medeltemperatur]]-$J$5</f>
        <v>1.5000000000000009</v>
      </c>
      <c r="F161" s="4">
        <v>226.2</v>
      </c>
      <c r="G161" s="4">
        <f>Säsong[[#This Row],[Nederbörd för perioden]]/$K$5*100</f>
        <v>116.59793814432989</v>
      </c>
    </row>
    <row r="162" spans="1:7" x14ac:dyDescent="0.3">
      <c r="A162" s="14">
        <v>2001</v>
      </c>
      <c r="B162" s="15" t="s">
        <v>16</v>
      </c>
      <c r="C162" s="15" t="str">
        <f>Säsong[[#This Row],[Säsong]]&amp;"."&amp;RIGHT(Säsong[[#This Row],[År]],2)</f>
        <v>Vinter.01</v>
      </c>
      <c r="D162" s="16">
        <v>-0.6</v>
      </c>
      <c r="E162" s="16">
        <f>Säsong[[#This Row],[Medeltemperatur]]-$J$2</f>
        <v>0</v>
      </c>
      <c r="F162" s="16">
        <v>165</v>
      </c>
      <c r="G162" s="16">
        <f>Säsong[[#This Row],[Nederbörd för perioden]]/$K$2*100</f>
        <v>118.70503597122301</v>
      </c>
    </row>
    <row r="163" spans="1:7" x14ac:dyDescent="0.3">
      <c r="A163" s="3">
        <v>2001</v>
      </c>
      <c r="B163" t="s">
        <v>17</v>
      </c>
      <c r="C163" t="str">
        <f>Säsong[[#This Row],[Säsong]]&amp;"."&amp;RIGHT(Säsong[[#This Row],[År]],2)</f>
        <v>Vår.01</v>
      </c>
      <c r="D163" s="4">
        <v>3.3</v>
      </c>
      <c r="E163" s="4">
        <f>Säsong[[#This Row],[Medeltemperatur]]-$J$3</f>
        <v>-0.79999999999999982</v>
      </c>
      <c r="F163" s="4">
        <v>76.5</v>
      </c>
      <c r="G163" s="4">
        <f>Säsong[[#This Row],[Nederbörd för perioden]]/$K$3*100</f>
        <v>83.152173913043484</v>
      </c>
    </row>
    <row r="164" spans="1:7" x14ac:dyDescent="0.3">
      <c r="A164" s="3">
        <v>2001</v>
      </c>
      <c r="B164" t="s">
        <v>18</v>
      </c>
      <c r="C164" t="str">
        <f>Säsong[[#This Row],[Säsong]]&amp;"."&amp;RIGHT(Säsong[[#This Row],[År]],2)</f>
        <v>Sommar.01</v>
      </c>
      <c r="D164" s="4">
        <v>15.6</v>
      </c>
      <c r="E164" s="4">
        <f>Säsong[[#This Row],[Medeltemperatur]]-$J$4</f>
        <v>0</v>
      </c>
      <c r="F164" s="4">
        <v>171.2</v>
      </c>
      <c r="G164" s="4">
        <f>Säsong[[#This Row],[Nederbörd för perioden]]/$K$4*100</f>
        <v>106.33540372670807</v>
      </c>
    </row>
    <row r="165" spans="1:7" x14ac:dyDescent="0.3">
      <c r="A165" s="3">
        <v>2001</v>
      </c>
      <c r="B165" t="s">
        <v>19</v>
      </c>
      <c r="C165" t="str">
        <f>Säsong[[#This Row],[Säsong]]&amp;"."&amp;RIGHT(Säsong[[#This Row],[År]],2)</f>
        <v>Höst.01</v>
      </c>
      <c r="D165" s="4">
        <v>8.5</v>
      </c>
      <c r="E165" s="4">
        <f>Säsong[[#This Row],[Medeltemperatur]]-$J$5</f>
        <v>0.70000000000000018</v>
      </c>
      <c r="F165" s="4">
        <v>251.7</v>
      </c>
      <c r="G165" s="4">
        <f>Säsong[[#This Row],[Nederbörd för perioden]]/$K$5*100</f>
        <v>129.74226804123708</v>
      </c>
    </row>
    <row r="166" spans="1:7" x14ac:dyDescent="0.3">
      <c r="A166" s="14">
        <v>2002</v>
      </c>
      <c r="B166" s="15" t="s">
        <v>16</v>
      </c>
      <c r="C166" s="15" t="str">
        <f>Säsong[[#This Row],[Säsong]]&amp;"."&amp;RIGHT(Säsong[[#This Row],[År]],2)</f>
        <v>Vinter.02</v>
      </c>
      <c r="D166" s="16">
        <v>-0.4</v>
      </c>
      <c r="E166" s="16">
        <f>Säsong[[#This Row],[Medeltemperatur]]-$J$2</f>
        <v>0.19999999999999996</v>
      </c>
      <c r="F166" s="16">
        <v>176.4</v>
      </c>
      <c r="G166" s="16">
        <f>Säsong[[#This Row],[Nederbörd för perioden]]/$K$2*100</f>
        <v>126.9064748201439</v>
      </c>
    </row>
    <row r="167" spans="1:7" x14ac:dyDescent="0.3">
      <c r="A167" s="3">
        <v>2002</v>
      </c>
      <c r="B167" t="s">
        <v>17</v>
      </c>
      <c r="C167" t="str">
        <f>Säsong[[#This Row],[Säsong]]&amp;"."&amp;RIGHT(Säsong[[#This Row],[År]],2)</f>
        <v>Vår.02</v>
      </c>
      <c r="D167" s="4">
        <v>5.2</v>
      </c>
      <c r="E167" s="4">
        <f>Säsong[[#This Row],[Medeltemperatur]]-$J$3</f>
        <v>1.1000000000000005</v>
      </c>
      <c r="F167" s="4">
        <v>65.2</v>
      </c>
      <c r="G167" s="4">
        <f>Säsong[[#This Row],[Nederbörd för perioden]]/$K$3*100</f>
        <v>70.869565217391312</v>
      </c>
    </row>
    <row r="168" spans="1:7" x14ac:dyDescent="0.3">
      <c r="A168" s="3">
        <v>2002</v>
      </c>
      <c r="B168" t="s">
        <v>18</v>
      </c>
      <c r="C168" t="str">
        <f>Säsong[[#This Row],[Säsong]]&amp;"."&amp;RIGHT(Säsong[[#This Row],[År]],2)</f>
        <v>Sommar.02</v>
      </c>
      <c r="D168" s="4">
        <v>17.7</v>
      </c>
      <c r="E168" s="4">
        <f>Säsong[[#This Row],[Medeltemperatur]]-$J$4</f>
        <v>2.0999999999999996</v>
      </c>
      <c r="F168" s="4">
        <v>148.80000000000001</v>
      </c>
      <c r="G168" s="4">
        <f>Säsong[[#This Row],[Nederbörd för perioden]]/$K$4*100</f>
        <v>92.422360248447205</v>
      </c>
    </row>
    <row r="169" spans="1:7" x14ac:dyDescent="0.3">
      <c r="A169" s="3">
        <v>2002</v>
      </c>
      <c r="B169" t="s">
        <v>19</v>
      </c>
      <c r="C169" t="str">
        <f>Säsong[[#This Row],[Säsong]]&amp;"."&amp;RIGHT(Säsong[[#This Row],[År]],2)</f>
        <v>Höst.02</v>
      </c>
      <c r="D169" s="4">
        <v>5.3</v>
      </c>
      <c r="E169" s="4">
        <f>Säsong[[#This Row],[Medeltemperatur]]-$J$5</f>
        <v>-2.5</v>
      </c>
      <c r="F169" s="4">
        <v>127.5</v>
      </c>
      <c r="G169" s="4">
        <f>Säsong[[#This Row],[Nederbörd för perioden]]/$K$5*100</f>
        <v>65.721649484536087</v>
      </c>
    </row>
    <row r="170" spans="1:7" x14ac:dyDescent="0.3">
      <c r="A170" s="14">
        <v>2003</v>
      </c>
      <c r="B170" s="15" t="s">
        <v>16</v>
      </c>
      <c r="C170" s="15" t="str">
        <f>Säsong[[#This Row],[Säsong]]&amp;"."&amp;RIGHT(Säsong[[#This Row],[År]],2)</f>
        <v>Vinter.03</v>
      </c>
      <c r="D170" s="16">
        <v>-4.0999999999999996</v>
      </c>
      <c r="E170" s="16">
        <f>Säsong[[#This Row],[Medeltemperatur]]-$J$2</f>
        <v>-3.4999999999999996</v>
      </c>
      <c r="F170" s="16">
        <v>63.8</v>
      </c>
      <c r="G170" s="16">
        <f>Säsong[[#This Row],[Nederbörd för perioden]]/$K$2*100</f>
        <v>45.899280575539564</v>
      </c>
    </row>
    <row r="171" spans="1:7" x14ac:dyDescent="0.3">
      <c r="A171" s="3">
        <v>2003</v>
      </c>
      <c r="B171" t="s">
        <v>17</v>
      </c>
      <c r="C171" t="str">
        <f>Säsong[[#This Row],[Säsong]]&amp;"."&amp;RIGHT(Säsong[[#This Row],[År]],2)</f>
        <v>Vår.03</v>
      </c>
      <c r="D171" s="4">
        <v>3.7</v>
      </c>
      <c r="E171" s="4">
        <f>Säsong[[#This Row],[Medeltemperatur]]-$J$3</f>
        <v>-0.39999999999999947</v>
      </c>
      <c r="F171" s="4">
        <v>101.3</v>
      </c>
      <c r="G171" s="4">
        <f>Säsong[[#This Row],[Nederbörd för perioden]]/$K$3*100</f>
        <v>110.10869565217392</v>
      </c>
    </row>
    <row r="172" spans="1:7" x14ac:dyDescent="0.3">
      <c r="A172" s="3">
        <v>2003</v>
      </c>
      <c r="B172" t="s">
        <v>18</v>
      </c>
      <c r="C172" t="str">
        <f>Säsong[[#This Row],[Säsong]]&amp;"."&amp;RIGHT(Säsong[[#This Row],[År]],2)</f>
        <v>Sommar.03</v>
      </c>
      <c r="D172" s="4">
        <v>16.100000000000001</v>
      </c>
      <c r="E172" s="4">
        <f>Säsong[[#This Row],[Medeltemperatur]]-$J$4</f>
        <v>0.50000000000000178</v>
      </c>
      <c r="F172" s="4">
        <v>102.7</v>
      </c>
      <c r="G172" s="4">
        <f>Säsong[[#This Row],[Nederbörd för perioden]]/$K$4*100</f>
        <v>63.788819875776404</v>
      </c>
    </row>
    <row r="173" spans="1:7" x14ac:dyDescent="0.3">
      <c r="A173" s="3">
        <v>2003</v>
      </c>
      <c r="B173" t="s">
        <v>19</v>
      </c>
      <c r="C173" t="str">
        <f>Säsong[[#This Row],[Säsong]]&amp;"."&amp;RIGHT(Säsong[[#This Row],[År]],2)</f>
        <v>Höst.03</v>
      </c>
      <c r="D173" s="4">
        <v>7.3</v>
      </c>
      <c r="E173" s="4">
        <f>Säsong[[#This Row],[Medeltemperatur]]-$J$5</f>
        <v>-0.5</v>
      </c>
      <c r="F173" s="4">
        <v>158.30000000000001</v>
      </c>
      <c r="G173" s="4">
        <f>Säsong[[#This Row],[Nederbörd för perioden]]/$K$5*100</f>
        <v>81.597938144329902</v>
      </c>
    </row>
    <row r="174" spans="1:7" x14ac:dyDescent="0.3">
      <c r="A174" s="14">
        <v>2004</v>
      </c>
      <c r="B174" s="15" t="s">
        <v>16</v>
      </c>
      <c r="C174" s="15" t="str">
        <f>Säsong[[#This Row],[Säsong]]&amp;"."&amp;RIGHT(Säsong[[#This Row],[År]],2)</f>
        <v>Vinter.04</v>
      </c>
      <c r="D174" s="16">
        <v>-0.7</v>
      </c>
      <c r="E174" s="16">
        <f>Säsong[[#This Row],[Medeltemperatur]]-$J$2</f>
        <v>-9.9999999999999978E-2</v>
      </c>
      <c r="F174" s="16">
        <v>152.9</v>
      </c>
      <c r="G174" s="16">
        <f>Säsong[[#This Row],[Nederbörd för perioden]]/$K$2*100</f>
        <v>110.00000000000001</v>
      </c>
    </row>
    <row r="175" spans="1:7" x14ac:dyDescent="0.3">
      <c r="A175" s="3">
        <v>2004</v>
      </c>
      <c r="B175" t="s">
        <v>17</v>
      </c>
      <c r="C175" t="str">
        <f>Säsong[[#This Row],[Säsong]]&amp;"."&amp;RIGHT(Säsong[[#This Row],[År]],2)</f>
        <v>Vår.04</v>
      </c>
      <c r="D175" s="4">
        <v>4.3</v>
      </c>
      <c r="E175" s="4">
        <f>Säsong[[#This Row],[Medeltemperatur]]-$J$3</f>
        <v>0.20000000000000018</v>
      </c>
      <c r="F175" s="4">
        <v>96.1</v>
      </c>
      <c r="G175" s="4">
        <f>Säsong[[#This Row],[Nederbörd för perioden]]/$K$3*100</f>
        <v>104.45652173913042</v>
      </c>
    </row>
    <row r="176" spans="1:7" x14ac:dyDescent="0.3">
      <c r="A176" s="3">
        <v>2004</v>
      </c>
      <c r="B176" t="s">
        <v>18</v>
      </c>
      <c r="C176" t="str">
        <f>Säsong[[#This Row],[Säsong]]&amp;"."&amp;RIGHT(Säsong[[#This Row],[År]],2)</f>
        <v>Sommar.04</v>
      </c>
      <c r="D176" s="4">
        <v>15</v>
      </c>
      <c r="E176" s="4">
        <f>Säsong[[#This Row],[Medeltemperatur]]-$J$4</f>
        <v>-0.59999999999999964</v>
      </c>
      <c r="F176" s="4">
        <v>155.19999999999999</v>
      </c>
      <c r="G176" s="4">
        <f>Säsong[[#This Row],[Nederbörd för perioden]]/$K$4*100</f>
        <v>96.397515527950304</v>
      </c>
    </row>
    <row r="177" spans="1:7" x14ac:dyDescent="0.3">
      <c r="A177" s="3">
        <v>2004</v>
      </c>
      <c r="B177" t="s">
        <v>19</v>
      </c>
      <c r="C177" t="str">
        <f>Säsong[[#This Row],[Säsong]]&amp;"."&amp;RIGHT(Säsong[[#This Row],[År]],2)</f>
        <v>Höst.04</v>
      </c>
      <c r="D177" s="4">
        <v>7.6</v>
      </c>
      <c r="E177" s="4">
        <f>Säsong[[#This Row],[Medeltemperatur]]-$J$5</f>
        <v>-0.20000000000000018</v>
      </c>
      <c r="F177" s="4">
        <v>132.69999999999999</v>
      </c>
      <c r="G177" s="4">
        <f>Säsong[[#This Row],[Nederbörd för perioden]]/$K$5*100</f>
        <v>68.402061855670098</v>
      </c>
    </row>
    <row r="178" spans="1:7" x14ac:dyDescent="0.3">
      <c r="A178" s="14">
        <v>2005</v>
      </c>
      <c r="B178" s="15" t="s">
        <v>16</v>
      </c>
      <c r="C178" s="15" t="str">
        <f>Säsong[[#This Row],[Säsong]]&amp;"."&amp;RIGHT(Säsong[[#This Row],[År]],2)</f>
        <v>Vinter.05</v>
      </c>
      <c r="D178" s="16">
        <v>0.2</v>
      </c>
      <c r="E178" s="16">
        <f>Säsong[[#This Row],[Medeltemperatur]]-$J$2</f>
        <v>0.8</v>
      </c>
      <c r="F178" s="16">
        <v>142.4</v>
      </c>
      <c r="G178" s="16">
        <f>Säsong[[#This Row],[Nederbörd för perioden]]/$K$2*100</f>
        <v>102.44604316546764</v>
      </c>
    </row>
    <row r="179" spans="1:7" x14ac:dyDescent="0.3">
      <c r="A179" s="3">
        <v>2005</v>
      </c>
      <c r="B179" t="s">
        <v>17</v>
      </c>
      <c r="C179" t="str">
        <f>Säsong[[#This Row],[Säsong]]&amp;"."&amp;RIGHT(Säsong[[#This Row],[År]],2)</f>
        <v>Vår.05</v>
      </c>
      <c r="D179" s="4">
        <v>2.8</v>
      </c>
      <c r="E179" s="4">
        <f>Säsong[[#This Row],[Medeltemperatur]]-$J$3</f>
        <v>-1.2999999999999998</v>
      </c>
      <c r="F179" s="4">
        <v>55.1</v>
      </c>
      <c r="G179" s="4">
        <f>Säsong[[#This Row],[Nederbörd för perioden]]/$K$3*100</f>
        <v>59.891304347826093</v>
      </c>
    </row>
    <row r="180" spans="1:7" x14ac:dyDescent="0.3">
      <c r="A180" s="3">
        <v>2005</v>
      </c>
      <c r="B180" t="s">
        <v>18</v>
      </c>
      <c r="C180" t="str">
        <f>Säsong[[#This Row],[Säsong]]&amp;"."&amp;RIGHT(Säsong[[#This Row],[År]],2)</f>
        <v>Sommar.05</v>
      </c>
      <c r="D180" s="4">
        <v>15.5</v>
      </c>
      <c r="E180" s="4">
        <f>Säsong[[#This Row],[Medeltemperatur]]-$J$4</f>
        <v>-9.9999999999999645E-2</v>
      </c>
      <c r="F180" s="4">
        <v>199.8</v>
      </c>
      <c r="G180" s="4">
        <f>Säsong[[#This Row],[Nederbörd för perioden]]/$K$4*100</f>
        <v>124.09937888198759</v>
      </c>
    </row>
    <row r="181" spans="1:7" x14ac:dyDescent="0.3">
      <c r="A181" s="3">
        <v>2005</v>
      </c>
      <c r="B181" t="s">
        <v>19</v>
      </c>
      <c r="C181" t="str">
        <f>Säsong[[#This Row],[Säsong]]&amp;"."&amp;RIGHT(Säsong[[#This Row],[År]],2)</f>
        <v>Höst.05</v>
      </c>
      <c r="D181" s="4">
        <v>8.6</v>
      </c>
      <c r="E181" s="4">
        <f>Säsong[[#This Row],[Medeltemperatur]]-$J$5</f>
        <v>0.79999999999999982</v>
      </c>
      <c r="F181" s="4">
        <v>146.80000000000001</v>
      </c>
      <c r="G181" s="4">
        <f>Säsong[[#This Row],[Nederbörd för perioden]]/$K$5*100</f>
        <v>75.670103092783521</v>
      </c>
    </row>
    <row r="182" spans="1:7" x14ac:dyDescent="0.3">
      <c r="A182" s="14">
        <v>2006</v>
      </c>
      <c r="B182" s="15" t="s">
        <v>16</v>
      </c>
      <c r="C182" s="15" t="str">
        <f>Säsong[[#This Row],[Säsong]]&amp;"."&amp;RIGHT(Säsong[[#This Row],[År]],2)</f>
        <v>Vinter.06</v>
      </c>
      <c r="D182" s="16">
        <v>-1.5</v>
      </c>
      <c r="E182" s="16">
        <f>Säsong[[#This Row],[Medeltemperatur]]-$J$2</f>
        <v>-0.9</v>
      </c>
      <c r="F182" s="16">
        <v>99.3</v>
      </c>
      <c r="G182" s="16">
        <f>Säsong[[#This Row],[Nederbörd för perioden]]/$K$2*100</f>
        <v>71.438848920863308</v>
      </c>
    </row>
    <row r="183" spans="1:7" x14ac:dyDescent="0.3">
      <c r="A183" s="3">
        <v>2006</v>
      </c>
      <c r="B183" t="s">
        <v>17</v>
      </c>
      <c r="C183" t="str">
        <f>Säsong[[#This Row],[Säsong]]&amp;"."&amp;RIGHT(Säsong[[#This Row],[År]],2)</f>
        <v>Vår.06</v>
      </c>
      <c r="D183" s="4">
        <v>2.2000000000000002</v>
      </c>
      <c r="E183" s="4">
        <f>Säsong[[#This Row],[Medeltemperatur]]-$J$3</f>
        <v>-1.8999999999999995</v>
      </c>
      <c r="F183" s="4">
        <v>93.8</v>
      </c>
      <c r="G183" s="4">
        <f>Säsong[[#This Row],[Nederbörd för perioden]]/$K$3*100</f>
        <v>101.95652173913044</v>
      </c>
    </row>
    <row r="184" spans="1:7" x14ac:dyDescent="0.3">
      <c r="A184" s="3">
        <v>2006</v>
      </c>
      <c r="B184" t="s">
        <v>18</v>
      </c>
      <c r="C184" t="str">
        <f>Säsong[[#This Row],[Säsong]]&amp;"."&amp;RIGHT(Säsong[[#This Row],[År]],2)</f>
        <v>Sommar.06</v>
      </c>
      <c r="D184" s="4">
        <v>16.399999999999999</v>
      </c>
      <c r="E184" s="4">
        <f>Säsong[[#This Row],[Medeltemperatur]]-$J$4</f>
        <v>0.79999999999999893</v>
      </c>
      <c r="F184" s="4">
        <v>116.6</v>
      </c>
      <c r="G184" s="4">
        <f>Säsong[[#This Row],[Nederbörd för perioden]]/$K$4*100</f>
        <v>72.422360248447205</v>
      </c>
    </row>
    <row r="185" spans="1:7" x14ac:dyDescent="0.3">
      <c r="A185" s="3">
        <v>2006</v>
      </c>
      <c r="B185" t="s">
        <v>19</v>
      </c>
      <c r="C185" t="str">
        <f>Säsong[[#This Row],[Säsong]]&amp;"."&amp;RIGHT(Säsong[[#This Row],[År]],2)</f>
        <v>Höst.06</v>
      </c>
      <c r="D185" s="4">
        <v>9.4</v>
      </c>
      <c r="E185" s="4">
        <f>Säsong[[#This Row],[Medeltemperatur]]-$J$5</f>
        <v>1.6000000000000005</v>
      </c>
      <c r="F185" s="4">
        <v>234.1</v>
      </c>
      <c r="G185" s="4">
        <f>Säsong[[#This Row],[Nederbörd för perioden]]/$K$5*100</f>
        <v>120.67010309278349</v>
      </c>
    </row>
    <row r="186" spans="1:7" x14ac:dyDescent="0.3">
      <c r="A186" s="14">
        <v>2007</v>
      </c>
      <c r="B186" s="15" t="s">
        <v>16</v>
      </c>
      <c r="C186" s="15" t="str">
        <f>Säsong[[#This Row],[Säsong]]&amp;"."&amp;RIGHT(Säsong[[#This Row],[År]],2)</f>
        <v>Vinter.07</v>
      </c>
      <c r="D186" s="16">
        <v>0</v>
      </c>
      <c r="E186" s="16">
        <f>Säsong[[#This Row],[Medeltemperatur]]-$J$2</f>
        <v>0.6</v>
      </c>
      <c r="F186" s="16">
        <v>122.5</v>
      </c>
      <c r="G186" s="16">
        <f>Säsong[[#This Row],[Nederbörd för perioden]]/$K$2*100</f>
        <v>88.129496402877692</v>
      </c>
    </row>
    <row r="187" spans="1:7" x14ac:dyDescent="0.3">
      <c r="A187" s="3">
        <v>2007</v>
      </c>
      <c r="B187" t="s">
        <v>17</v>
      </c>
      <c r="C187" t="str">
        <f>Säsong[[#This Row],[Säsong]]&amp;"."&amp;RIGHT(Säsong[[#This Row],[År]],2)</f>
        <v>Vår.07</v>
      </c>
      <c r="D187" s="4">
        <v>5.3</v>
      </c>
      <c r="E187" s="4">
        <f>Säsong[[#This Row],[Medeltemperatur]]-$J$3</f>
        <v>1.2000000000000002</v>
      </c>
      <c r="F187" s="4">
        <v>124.9</v>
      </c>
      <c r="G187" s="4">
        <f>Säsong[[#This Row],[Nederbörd för perioden]]/$K$3*100</f>
        <v>135.7608695652174</v>
      </c>
    </row>
    <row r="188" spans="1:7" x14ac:dyDescent="0.3">
      <c r="A188" s="3">
        <v>2007</v>
      </c>
      <c r="B188" t="s">
        <v>18</v>
      </c>
      <c r="C188" t="str">
        <f>Säsong[[#This Row],[Säsong]]&amp;"."&amp;RIGHT(Säsong[[#This Row],[År]],2)</f>
        <v>Sommar.07</v>
      </c>
      <c r="D188" s="4">
        <v>15.8</v>
      </c>
      <c r="E188" s="4">
        <f>Säsong[[#This Row],[Medeltemperatur]]-$J$4</f>
        <v>0.20000000000000107</v>
      </c>
      <c r="F188" s="4">
        <v>154.5</v>
      </c>
      <c r="G188" s="4">
        <f>Säsong[[#This Row],[Nederbörd för perioden]]/$K$4*100</f>
        <v>95.962732919254663</v>
      </c>
    </row>
    <row r="189" spans="1:7" x14ac:dyDescent="0.3">
      <c r="A189" s="3">
        <v>2007</v>
      </c>
      <c r="B189" t="s">
        <v>19</v>
      </c>
      <c r="C189" t="str">
        <f>Säsong[[#This Row],[Säsong]]&amp;"."&amp;RIGHT(Säsong[[#This Row],[År]],2)</f>
        <v>Höst.07</v>
      </c>
      <c r="D189" s="4">
        <v>7.5</v>
      </c>
      <c r="E189" s="4">
        <f>Säsong[[#This Row],[Medeltemperatur]]-$J$5</f>
        <v>-0.29999999999999982</v>
      </c>
      <c r="F189" s="4">
        <v>191.3</v>
      </c>
      <c r="G189" s="4">
        <f>Säsong[[#This Row],[Nederbörd för perioden]]/$K$5*100</f>
        <v>98.608247422680421</v>
      </c>
    </row>
    <row r="190" spans="1:7" x14ac:dyDescent="0.3">
      <c r="A190" s="14">
        <v>2008</v>
      </c>
      <c r="B190" s="15" t="s">
        <v>16</v>
      </c>
      <c r="C190" s="15" t="str">
        <f>Säsong[[#This Row],[Säsong]]&amp;"."&amp;RIGHT(Säsong[[#This Row],[År]],2)</f>
        <v>Vinter.08</v>
      </c>
      <c r="D190" s="16">
        <v>2.2999999999999998</v>
      </c>
      <c r="E190" s="16">
        <f>Säsong[[#This Row],[Medeltemperatur]]-$J$2</f>
        <v>2.9</v>
      </c>
      <c r="F190" s="16">
        <v>192.9</v>
      </c>
      <c r="G190" s="16">
        <f>Säsong[[#This Row],[Nederbörd för perioden]]/$K$2*100</f>
        <v>138.77697841726621</v>
      </c>
    </row>
    <row r="191" spans="1:7" x14ac:dyDescent="0.3">
      <c r="A191" s="3">
        <v>2008</v>
      </c>
      <c r="B191" t="s">
        <v>17</v>
      </c>
      <c r="C191" t="str">
        <f>Säsong[[#This Row],[Säsong]]&amp;"."&amp;RIGHT(Säsong[[#This Row],[År]],2)</f>
        <v>Vår.08</v>
      </c>
      <c r="D191" s="4">
        <v>4.9000000000000004</v>
      </c>
      <c r="E191" s="4">
        <f>Säsong[[#This Row],[Medeltemperatur]]-$J$3</f>
        <v>0.80000000000000071</v>
      </c>
      <c r="F191" s="4">
        <v>90</v>
      </c>
      <c r="G191" s="4">
        <f>Säsong[[#This Row],[Nederbörd för perioden]]/$K$3*100</f>
        <v>97.826086956521735</v>
      </c>
    </row>
    <row r="192" spans="1:7" x14ac:dyDescent="0.3">
      <c r="A192" s="3">
        <v>2008</v>
      </c>
      <c r="B192" t="s">
        <v>18</v>
      </c>
      <c r="C192" t="str">
        <f>Säsong[[#This Row],[Säsong]]&amp;"."&amp;RIGHT(Säsong[[#This Row],[År]],2)</f>
        <v>Sommar.08</v>
      </c>
      <c r="D192" s="4">
        <v>15.4</v>
      </c>
      <c r="E192" s="4">
        <f>Säsong[[#This Row],[Medeltemperatur]]-$J$4</f>
        <v>-0.19999999999999929</v>
      </c>
      <c r="F192" s="4">
        <v>234.5</v>
      </c>
      <c r="G192" s="4">
        <f>Säsong[[#This Row],[Nederbörd för perioden]]/$K$4*100</f>
        <v>145.65217391304347</v>
      </c>
    </row>
    <row r="193" spans="1:7" x14ac:dyDescent="0.3">
      <c r="A193" s="3">
        <v>2008</v>
      </c>
      <c r="B193" t="s">
        <v>19</v>
      </c>
      <c r="C193" t="str">
        <f>Säsong[[#This Row],[Säsong]]&amp;"."&amp;RIGHT(Säsong[[#This Row],[År]],2)</f>
        <v>Höst.08</v>
      </c>
      <c r="D193" s="4">
        <v>7.8</v>
      </c>
      <c r="E193" s="4">
        <f>Säsong[[#This Row],[Medeltemperatur]]-$J$5</f>
        <v>0</v>
      </c>
      <c r="F193" s="4">
        <v>238.7</v>
      </c>
      <c r="G193" s="4">
        <f>Säsong[[#This Row],[Nederbörd för perioden]]/$K$5*100</f>
        <v>123.04123711340205</v>
      </c>
    </row>
    <row r="194" spans="1:7" x14ac:dyDescent="0.3">
      <c r="A194" s="14">
        <v>2009</v>
      </c>
      <c r="B194" s="15" t="s">
        <v>16</v>
      </c>
      <c r="C194" s="15" t="str">
        <f>Säsong[[#This Row],[Säsong]]&amp;"."&amp;RIGHT(Säsong[[#This Row],[År]],2)</f>
        <v>Vinter.09</v>
      </c>
      <c r="D194" s="16">
        <v>-0.3</v>
      </c>
      <c r="E194" s="16">
        <f>Säsong[[#This Row],[Medeltemperatur]]-$J$2</f>
        <v>0.3</v>
      </c>
      <c r="F194" s="16">
        <v>125.1</v>
      </c>
      <c r="G194" s="16">
        <f>Säsong[[#This Row],[Nederbörd för perioden]]/$K$2*100</f>
        <v>89.999999999999986</v>
      </c>
    </row>
    <row r="195" spans="1:7" x14ac:dyDescent="0.3">
      <c r="A195" s="3">
        <v>2009</v>
      </c>
      <c r="B195" t="s">
        <v>17</v>
      </c>
      <c r="C195" t="str">
        <f>Säsong[[#This Row],[Säsong]]&amp;"."&amp;RIGHT(Säsong[[#This Row],[År]],2)</f>
        <v>Vår.09</v>
      </c>
      <c r="D195" s="4">
        <v>4.5999999999999996</v>
      </c>
      <c r="E195" s="4">
        <f>Säsong[[#This Row],[Medeltemperatur]]-$J$3</f>
        <v>0.5</v>
      </c>
      <c r="F195" s="4">
        <v>114.5</v>
      </c>
      <c r="G195" s="4">
        <f>Säsong[[#This Row],[Nederbörd för perioden]]/$K$3*100</f>
        <v>124.45652173913044</v>
      </c>
    </row>
    <row r="196" spans="1:7" x14ac:dyDescent="0.3">
      <c r="A196" s="3">
        <v>2009</v>
      </c>
      <c r="B196" t="s">
        <v>18</v>
      </c>
      <c r="C196" t="str">
        <f>Säsong[[#This Row],[Säsong]]&amp;"."&amp;RIGHT(Säsong[[#This Row],[År]],2)</f>
        <v>Sommar.09</v>
      </c>
      <c r="D196" s="4">
        <v>15</v>
      </c>
      <c r="E196" s="4">
        <f>Säsong[[#This Row],[Medeltemperatur]]-$J$4</f>
        <v>-0.59999999999999964</v>
      </c>
      <c r="F196" s="4">
        <v>220.3</v>
      </c>
      <c r="G196" s="4">
        <f>Säsong[[#This Row],[Nederbörd för perioden]]/$K$4*100</f>
        <v>136.83229813664596</v>
      </c>
    </row>
    <row r="197" spans="1:7" x14ac:dyDescent="0.3">
      <c r="A197" s="3">
        <v>2009</v>
      </c>
      <c r="B197" t="s">
        <v>19</v>
      </c>
      <c r="C197" t="str">
        <f>Säsong[[#This Row],[Säsong]]&amp;"."&amp;RIGHT(Säsong[[#This Row],[År]],2)</f>
        <v>Höst.09</v>
      </c>
      <c r="D197" s="4">
        <v>7.7</v>
      </c>
      <c r="E197" s="4">
        <f>Säsong[[#This Row],[Medeltemperatur]]-$J$5</f>
        <v>-9.9999999999999645E-2</v>
      </c>
      <c r="F197" s="4">
        <v>166.5</v>
      </c>
      <c r="G197" s="4">
        <f>Säsong[[#This Row],[Nederbörd för perioden]]/$K$5*100</f>
        <v>85.824742268041234</v>
      </c>
    </row>
    <row r="198" spans="1:7" x14ac:dyDescent="0.3">
      <c r="A198" s="14">
        <v>2010</v>
      </c>
      <c r="B198" s="15" t="s">
        <v>16</v>
      </c>
      <c r="C198" s="15" t="str">
        <f>Säsong[[#This Row],[Säsong]]&amp;"."&amp;RIGHT(Säsong[[#This Row],[År]],2)</f>
        <v>Vinter.10</v>
      </c>
      <c r="D198" s="16">
        <v>-4.5</v>
      </c>
      <c r="E198" s="16">
        <f>Säsong[[#This Row],[Medeltemperatur]]-$J$2</f>
        <v>-3.9</v>
      </c>
      <c r="F198" s="16">
        <v>88.2</v>
      </c>
      <c r="G198" s="16">
        <f>Säsong[[#This Row],[Nederbörd för perioden]]/$K$2*100</f>
        <v>63.453237410071949</v>
      </c>
    </row>
    <row r="199" spans="1:7" x14ac:dyDescent="0.3">
      <c r="A199" s="3">
        <v>2010</v>
      </c>
      <c r="B199" t="s">
        <v>17</v>
      </c>
      <c r="C199" t="str">
        <f>Säsong[[#This Row],[Säsong]]&amp;"."&amp;RIGHT(Säsong[[#This Row],[År]],2)</f>
        <v>Vår.10</v>
      </c>
      <c r="D199" s="4">
        <v>3.3</v>
      </c>
      <c r="E199" s="4">
        <f>Säsong[[#This Row],[Medeltemperatur]]-$J$3</f>
        <v>-0.79999999999999982</v>
      </c>
      <c r="F199" s="4">
        <v>118.7</v>
      </c>
      <c r="G199" s="4">
        <f>Säsong[[#This Row],[Nederbörd för perioden]]/$K$3*100</f>
        <v>129.02173913043478</v>
      </c>
    </row>
    <row r="200" spans="1:7" x14ac:dyDescent="0.3">
      <c r="A200" s="3">
        <v>2010</v>
      </c>
      <c r="B200" t="s">
        <v>18</v>
      </c>
      <c r="C200" t="str">
        <f>Säsong[[#This Row],[Säsong]]&amp;"."&amp;RIGHT(Säsong[[#This Row],[År]],2)</f>
        <v>Sommar.10</v>
      </c>
      <c r="D200" s="4">
        <v>16.399999999999999</v>
      </c>
      <c r="E200" s="4">
        <f>Säsong[[#This Row],[Medeltemperatur]]-$J$4</f>
        <v>0.79999999999999893</v>
      </c>
      <c r="F200" s="4">
        <v>178.1</v>
      </c>
      <c r="G200" s="4">
        <f>Säsong[[#This Row],[Nederbörd för perioden]]/$K$4*100</f>
        <v>110.62111801242236</v>
      </c>
    </row>
    <row r="201" spans="1:7" x14ac:dyDescent="0.3">
      <c r="A201" s="3">
        <v>2010</v>
      </c>
      <c r="B201" t="s">
        <v>19</v>
      </c>
      <c r="C201" t="str">
        <f>Säsong[[#This Row],[Säsong]]&amp;"."&amp;RIGHT(Säsong[[#This Row],[År]],2)</f>
        <v>Höst.10</v>
      </c>
      <c r="D201" s="4">
        <v>6.1</v>
      </c>
      <c r="E201" s="4">
        <f>Säsong[[#This Row],[Medeltemperatur]]-$J$5</f>
        <v>-1.7000000000000002</v>
      </c>
      <c r="F201" s="4">
        <v>166.2</v>
      </c>
      <c r="G201" s="4">
        <f>Säsong[[#This Row],[Nederbörd för perioden]]/$K$5*100</f>
        <v>85.670103092783506</v>
      </c>
    </row>
    <row r="202" spans="1:7" x14ac:dyDescent="0.3">
      <c r="A202" s="14">
        <v>2011</v>
      </c>
      <c r="B202" s="15" t="s">
        <v>16</v>
      </c>
      <c r="C202" s="15" t="str">
        <f>Säsong[[#This Row],[Säsong]]&amp;"."&amp;RIGHT(Säsong[[#This Row],[År]],2)</f>
        <v>Vinter.11</v>
      </c>
      <c r="D202" s="16">
        <v>-5</v>
      </c>
      <c r="E202" s="16">
        <f>Säsong[[#This Row],[Medeltemperatur]]-$J$2</f>
        <v>-4.4000000000000004</v>
      </c>
      <c r="F202" s="16">
        <v>151</v>
      </c>
      <c r="G202" s="16">
        <f>Säsong[[#This Row],[Nederbörd för perioden]]/$K$2*100</f>
        <v>108.63309352517985</v>
      </c>
    </row>
    <row r="203" spans="1:7" x14ac:dyDescent="0.3">
      <c r="A203" s="3">
        <v>2011</v>
      </c>
      <c r="B203" t="s">
        <v>17</v>
      </c>
      <c r="C203" t="str">
        <f>Säsong[[#This Row],[Säsong]]&amp;"."&amp;RIGHT(Säsong[[#This Row],[År]],2)</f>
        <v>Vår.11</v>
      </c>
      <c r="D203" s="4">
        <v>4.4000000000000004</v>
      </c>
      <c r="E203" s="4">
        <f>Säsong[[#This Row],[Medeltemperatur]]-$J$3</f>
        <v>0.30000000000000071</v>
      </c>
      <c r="F203" s="4">
        <v>104.8</v>
      </c>
      <c r="G203" s="4">
        <f>Säsong[[#This Row],[Nederbörd för perioden]]/$K$3*100</f>
        <v>113.91304347826086</v>
      </c>
    </row>
    <row r="204" spans="1:7" x14ac:dyDescent="0.3">
      <c r="A204" s="3">
        <v>2011</v>
      </c>
      <c r="B204" t="s">
        <v>18</v>
      </c>
      <c r="C204" t="str">
        <f>Säsong[[#This Row],[Säsong]]&amp;"."&amp;RIGHT(Säsong[[#This Row],[År]],2)</f>
        <v>Sommar.11</v>
      </c>
      <c r="D204" s="4">
        <v>16.899999999999999</v>
      </c>
      <c r="E204" s="4">
        <f>Säsong[[#This Row],[Medeltemperatur]]-$J$4</f>
        <v>1.2999999999999989</v>
      </c>
      <c r="F204" s="4">
        <v>133.9</v>
      </c>
      <c r="G204" s="4">
        <f>Säsong[[#This Row],[Nederbörd för perioden]]/$K$4*100</f>
        <v>83.16770186335404</v>
      </c>
    </row>
    <row r="205" spans="1:7" x14ac:dyDescent="0.3">
      <c r="A205" s="3">
        <v>2011</v>
      </c>
      <c r="B205" t="s">
        <v>19</v>
      </c>
      <c r="C205" t="str">
        <f>Säsong[[#This Row],[Säsong]]&amp;"."&amp;RIGHT(Säsong[[#This Row],[År]],2)</f>
        <v>Höst.11</v>
      </c>
      <c r="D205" s="4">
        <v>9.1999999999999993</v>
      </c>
      <c r="E205" s="4">
        <f>Säsong[[#This Row],[Medeltemperatur]]-$J$5</f>
        <v>1.3999999999999995</v>
      </c>
      <c r="F205" s="4">
        <v>177.6</v>
      </c>
      <c r="G205" s="4">
        <f>Säsong[[#This Row],[Nederbörd för perioden]]/$K$5*100</f>
        <v>91.546391752577321</v>
      </c>
    </row>
    <row r="206" spans="1:7" x14ac:dyDescent="0.3">
      <c r="A206" s="14">
        <v>2012</v>
      </c>
      <c r="B206" s="15" t="s">
        <v>16</v>
      </c>
      <c r="C206" s="15" t="str">
        <f>Säsong[[#This Row],[Säsong]]&amp;"."&amp;RIGHT(Säsong[[#This Row],[År]],2)</f>
        <v>Vinter.12</v>
      </c>
      <c r="D206" s="16">
        <v>-0.6</v>
      </c>
      <c r="E206" s="16">
        <f>Säsong[[#This Row],[Medeltemperatur]]-$J$2</f>
        <v>0</v>
      </c>
      <c r="F206" s="16">
        <v>221.1</v>
      </c>
      <c r="G206" s="16">
        <f>Säsong[[#This Row],[Nederbörd för perioden]]/$K$2*100</f>
        <v>159.06474820143885</v>
      </c>
    </row>
    <row r="207" spans="1:7" x14ac:dyDescent="0.3">
      <c r="A207" s="3">
        <v>2012</v>
      </c>
      <c r="B207" t="s">
        <v>17</v>
      </c>
      <c r="C207" t="str">
        <f>Säsong[[#This Row],[Säsong]]&amp;"."&amp;RIGHT(Säsong[[#This Row],[År]],2)</f>
        <v>Vår.12</v>
      </c>
      <c r="D207" s="4">
        <v>4.7</v>
      </c>
      <c r="E207" s="4">
        <f>Säsong[[#This Row],[Medeltemperatur]]-$J$3</f>
        <v>0.60000000000000053</v>
      </c>
      <c r="F207" s="4">
        <v>116.8</v>
      </c>
      <c r="G207" s="4">
        <f>Säsong[[#This Row],[Nederbörd för perioden]]/$K$3*100</f>
        <v>126.95652173913044</v>
      </c>
    </row>
    <row r="208" spans="1:7" x14ac:dyDescent="0.3">
      <c r="A208" s="3">
        <v>2012</v>
      </c>
      <c r="B208" t="s">
        <v>18</v>
      </c>
      <c r="C208" t="str">
        <f>Säsong[[#This Row],[Säsong]]&amp;"."&amp;RIGHT(Säsong[[#This Row],[År]],2)</f>
        <v>Sommar.12</v>
      </c>
      <c r="D208" s="4">
        <v>14.9</v>
      </c>
      <c r="E208" s="4">
        <f>Säsong[[#This Row],[Medeltemperatur]]-$J$4</f>
        <v>-0.69999999999999929</v>
      </c>
      <c r="F208" s="4">
        <v>232.2</v>
      </c>
      <c r="G208" s="4">
        <f>Säsong[[#This Row],[Nederbörd för perioden]]/$K$4*100</f>
        <v>144.22360248447202</v>
      </c>
    </row>
    <row r="209" spans="1:7" x14ac:dyDescent="0.3">
      <c r="A209" s="3">
        <v>2012</v>
      </c>
      <c r="B209" t="s">
        <v>19</v>
      </c>
      <c r="C209" t="str">
        <f>Säsong[[#This Row],[Säsong]]&amp;"."&amp;RIGHT(Säsong[[#This Row],[År]],2)</f>
        <v>Höst.12</v>
      </c>
      <c r="D209" s="4">
        <v>7.7</v>
      </c>
      <c r="E209" s="4">
        <f>Säsong[[#This Row],[Medeltemperatur]]-$J$5</f>
        <v>-9.9999999999999645E-2</v>
      </c>
      <c r="F209" s="4">
        <v>277.2</v>
      </c>
      <c r="G209" s="4">
        <f>Säsong[[#This Row],[Nederbörd för perioden]]/$K$5*100</f>
        <v>142.88659793814432</v>
      </c>
    </row>
    <row r="210" spans="1:7" x14ac:dyDescent="0.3">
      <c r="A210" s="14">
        <v>2013</v>
      </c>
      <c r="B210" s="15" t="s">
        <v>16</v>
      </c>
      <c r="C210" s="15" t="str">
        <f>Säsong[[#This Row],[Säsong]]&amp;"."&amp;RIGHT(Säsong[[#This Row],[År]],2)</f>
        <v>Vinter.13</v>
      </c>
      <c r="D210" s="16">
        <v>-2.4</v>
      </c>
      <c r="E210" s="16">
        <f>Säsong[[#This Row],[Medeltemperatur]]-$J$2</f>
        <v>-1.7999999999999998</v>
      </c>
      <c r="F210" s="16">
        <v>143.19999999999999</v>
      </c>
      <c r="G210" s="16">
        <f>Säsong[[#This Row],[Nederbörd för perioden]]/$K$2*100</f>
        <v>103.02158273381295</v>
      </c>
    </row>
    <row r="211" spans="1:7" x14ac:dyDescent="0.3">
      <c r="A211" s="3">
        <v>2013</v>
      </c>
      <c r="B211" t="s">
        <v>17</v>
      </c>
      <c r="C211" t="str">
        <f>Säsong[[#This Row],[Säsong]]&amp;"."&amp;RIGHT(Säsong[[#This Row],[År]],2)</f>
        <v>Vår.13</v>
      </c>
      <c r="D211" s="4">
        <v>3.2</v>
      </c>
      <c r="E211" s="4">
        <f>Säsong[[#This Row],[Medeltemperatur]]-$J$3</f>
        <v>-0.89999999999999947</v>
      </c>
      <c r="F211" s="4">
        <v>55.8</v>
      </c>
      <c r="G211" s="4">
        <f>Säsong[[#This Row],[Nederbörd för perioden]]/$K$3*100</f>
        <v>60.65217391304347</v>
      </c>
    </row>
    <row r="212" spans="1:7" x14ac:dyDescent="0.3">
      <c r="A212" s="3">
        <v>2013</v>
      </c>
      <c r="B212" t="s">
        <v>18</v>
      </c>
      <c r="C212" t="str">
        <f>Säsong[[#This Row],[Säsong]]&amp;"."&amp;RIGHT(Säsong[[#This Row],[År]],2)</f>
        <v>Sommar.13</v>
      </c>
      <c r="D212" s="4">
        <v>15.7</v>
      </c>
      <c r="E212" s="4">
        <f>Säsong[[#This Row],[Medeltemperatur]]-$J$4</f>
        <v>9.9999999999999645E-2</v>
      </c>
      <c r="F212" s="4">
        <v>123.4</v>
      </c>
      <c r="G212" s="4">
        <f>Säsong[[#This Row],[Nederbörd för perioden]]/$K$4*100</f>
        <v>76.645962732919259</v>
      </c>
    </row>
    <row r="213" spans="1:7" x14ac:dyDescent="0.3">
      <c r="A213" s="3">
        <v>2013</v>
      </c>
      <c r="B213" t="s">
        <v>19</v>
      </c>
      <c r="C213" t="str">
        <f>Säsong[[#This Row],[Säsong]]&amp;"."&amp;RIGHT(Säsong[[#This Row],[År]],2)</f>
        <v>Höst.13</v>
      </c>
      <c r="D213" s="4">
        <v>8.6</v>
      </c>
      <c r="E213" s="4">
        <f>Säsong[[#This Row],[Medeltemperatur]]-$J$5</f>
        <v>0.79999999999999982</v>
      </c>
      <c r="F213" s="4">
        <v>291.39999999999998</v>
      </c>
      <c r="G213" s="4">
        <f>Säsong[[#This Row],[Nederbörd för perioden]]/$K$5*100</f>
        <v>150.20618556701032</v>
      </c>
    </row>
    <row r="214" spans="1:7" x14ac:dyDescent="0.3">
      <c r="A214" s="14">
        <v>2014</v>
      </c>
      <c r="B214" s="15" t="s">
        <v>16</v>
      </c>
      <c r="C214" s="15" t="str">
        <f>Säsong[[#This Row],[Säsong]]&amp;"."&amp;RIGHT(Säsong[[#This Row],[År]],2)</f>
        <v>Vinter.14</v>
      </c>
      <c r="D214" s="16">
        <v>0.9</v>
      </c>
      <c r="E214" s="16">
        <f>Säsong[[#This Row],[Medeltemperatur]]-$J$2</f>
        <v>1.5</v>
      </c>
      <c r="F214" s="16">
        <v>138.5</v>
      </c>
      <c r="G214" s="16">
        <f>Säsong[[#This Row],[Nederbörd för perioden]]/$K$2*100</f>
        <v>99.64028776978418</v>
      </c>
    </row>
    <row r="215" spans="1:7" x14ac:dyDescent="0.3">
      <c r="A215" s="3">
        <v>2014</v>
      </c>
      <c r="B215" t="s">
        <v>17</v>
      </c>
      <c r="C215" t="str">
        <f>Säsong[[#This Row],[Säsong]]&amp;"."&amp;RIGHT(Säsong[[#This Row],[År]],2)</f>
        <v>Vår.14</v>
      </c>
      <c r="D215" s="4">
        <v>5.4</v>
      </c>
      <c r="E215" s="4">
        <f>Säsong[[#This Row],[Medeltemperatur]]-$J$3</f>
        <v>1.3000000000000007</v>
      </c>
      <c r="F215" s="4">
        <v>102</v>
      </c>
      <c r="G215" s="4">
        <f>Säsong[[#This Row],[Nederbörd för perioden]]/$K$3*100</f>
        <v>110.86956521739131</v>
      </c>
    </row>
    <row r="216" spans="1:7" x14ac:dyDescent="0.3">
      <c r="A216" s="3">
        <v>2014</v>
      </c>
      <c r="B216" t="s">
        <v>18</v>
      </c>
      <c r="C216" t="str">
        <f>Säsong[[#This Row],[Säsong]]&amp;"."&amp;RIGHT(Säsong[[#This Row],[År]],2)</f>
        <v>Sommar.14</v>
      </c>
      <c r="D216" s="4">
        <v>16.3</v>
      </c>
      <c r="E216" s="4">
        <f>Säsong[[#This Row],[Medeltemperatur]]-$J$4</f>
        <v>0.70000000000000107</v>
      </c>
      <c r="F216" s="4">
        <v>151.5</v>
      </c>
      <c r="G216" s="4">
        <f>Säsong[[#This Row],[Nederbörd för perioden]]/$K$4*100</f>
        <v>94.099378881987576</v>
      </c>
    </row>
    <row r="217" spans="1:7" x14ac:dyDescent="0.3">
      <c r="A217" s="3">
        <v>2014</v>
      </c>
      <c r="B217" t="s">
        <v>19</v>
      </c>
      <c r="C217" t="str">
        <f>Säsong[[#This Row],[Säsong]]&amp;"."&amp;RIGHT(Säsong[[#This Row],[År]],2)</f>
        <v>Höst.14</v>
      </c>
      <c r="D217" s="4">
        <v>8.9</v>
      </c>
      <c r="E217" s="4">
        <f>Säsong[[#This Row],[Medeltemperatur]]-$J$5</f>
        <v>1.1000000000000005</v>
      </c>
      <c r="F217" s="4">
        <v>177.5</v>
      </c>
      <c r="G217" s="4">
        <f>Säsong[[#This Row],[Nederbörd för perioden]]/$K$5*100</f>
        <v>91.494845360824741</v>
      </c>
    </row>
    <row r="218" spans="1:7" x14ac:dyDescent="0.3">
      <c r="A218" s="14">
        <v>2015</v>
      </c>
      <c r="B218" s="15" t="s">
        <v>16</v>
      </c>
      <c r="C218" s="15" t="str">
        <f>Säsong[[#This Row],[Säsong]]&amp;"."&amp;RIGHT(Säsong[[#This Row],[År]],2)</f>
        <v>Vinter.15</v>
      </c>
      <c r="D218" s="16">
        <v>1.4</v>
      </c>
      <c r="E218" s="16">
        <f>Säsong[[#This Row],[Medeltemperatur]]-$J$2</f>
        <v>2</v>
      </c>
      <c r="F218" s="16">
        <v>173.8</v>
      </c>
      <c r="G218" s="16">
        <f>Säsong[[#This Row],[Nederbörd för perioden]]/$K$2*100</f>
        <v>125.03597122302159</v>
      </c>
    </row>
    <row r="219" spans="1:7" x14ac:dyDescent="0.3">
      <c r="A219" s="3">
        <v>2015</v>
      </c>
      <c r="B219" t="s">
        <v>17</v>
      </c>
      <c r="C219" t="str">
        <f>Säsong[[#This Row],[Säsong]]&amp;"."&amp;RIGHT(Säsong[[#This Row],[År]],2)</f>
        <v>Vår.15</v>
      </c>
      <c r="D219" s="4">
        <v>5.3</v>
      </c>
      <c r="E219" s="4">
        <f>Säsong[[#This Row],[Medeltemperatur]]-$J$3</f>
        <v>1.2000000000000002</v>
      </c>
      <c r="F219" s="4">
        <v>121.5</v>
      </c>
      <c r="G219" s="4">
        <f>Säsong[[#This Row],[Nederbörd för perioden]]/$K$3*100</f>
        <v>132.06521739130434</v>
      </c>
    </row>
    <row r="220" spans="1:7" x14ac:dyDescent="0.3">
      <c r="A220" s="3">
        <v>2015</v>
      </c>
      <c r="B220" t="s">
        <v>18</v>
      </c>
      <c r="C220" t="str">
        <f>Säsong[[#This Row],[Säsong]]&amp;"."&amp;RIGHT(Säsong[[#This Row],[År]],2)</f>
        <v>Sommar.15</v>
      </c>
      <c r="D220" s="4">
        <v>15.1</v>
      </c>
      <c r="E220" s="4">
        <f>Säsong[[#This Row],[Medeltemperatur]]-$J$4</f>
        <v>-0.5</v>
      </c>
      <c r="F220" s="4">
        <v>165.3</v>
      </c>
      <c r="G220" s="4">
        <f>Säsong[[#This Row],[Nederbörd för perioden]]/$K$4*100</f>
        <v>102.67080745341615</v>
      </c>
    </row>
    <row r="221" spans="1:7" x14ac:dyDescent="0.3">
      <c r="A221" s="3">
        <v>2015</v>
      </c>
      <c r="B221" t="s">
        <v>19</v>
      </c>
      <c r="C221" t="str">
        <f>Säsong[[#This Row],[Säsong]]&amp;"."&amp;RIGHT(Säsong[[#This Row],[År]],2)</f>
        <v>Höst.15</v>
      </c>
      <c r="D221" s="4">
        <v>8.9</v>
      </c>
      <c r="E221" s="4">
        <f>Säsong[[#This Row],[Medeltemperatur]]-$J$5</f>
        <v>1.1000000000000005</v>
      </c>
      <c r="F221" s="4">
        <v>217.2</v>
      </c>
      <c r="G221" s="4">
        <f>Säsong[[#This Row],[Nederbörd för perioden]]/$K$5*100</f>
        <v>111.95876288659794</v>
      </c>
    </row>
    <row r="222" spans="1:7" x14ac:dyDescent="0.3">
      <c r="A222" s="14">
        <v>2016</v>
      </c>
      <c r="B222" s="15" t="s">
        <v>16</v>
      </c>
      <c r="C222" s="15" t="str">
        <f>Säsong[[#This Row],[Säsong]]&amp;"."&amp;RIGHT(Säsong[[#This Row],[År]],2)</f>
        <v>Vinter.16</v>
      </c>
      <c r="D222" s="16">
        <v>0.1</v>
      </c>
      <c r="E222" s="16">
        <f>Säsong[[#This Row],[Medeltemperatur]]-$J$2</f>
        <v>0.7</v>
      </c>
      <c r="F222" s="16">
        <v>152.5</v>
      </c>
      <c r="G222" s="16">
        <f>Säsong[[#This Row],[Nederbörd för perioden]]/$K$2*100</f>
        <v>109.71223021582735</v>
      </c>
    </row>
    <row r="223" spans="1:7" x14ac:dyDescent="0.3">
      <c r="A223" s="3">
        <v>2016</v>
      </c>
      <c r="B223" t="s">
        <v>17</v>
      </c>
      <c r="C223" t="str">
        <f>Säsong[[#This Row],[Säsong]]&amp;"."&amp;RIGHT(Säsong[[#This Row],[År]],2)</f>
        <v>Vår.16</v>
      </c>
      <c r="D223" s="4">
        <v>5.3</v>
      </c>
      <c r="E223" s="4">
        <f>Säsong[[#This Row],[Medeltemperatur]]-$J$3</f>
        <v>1.2000000000000002</v>
      </c>
      <c r="F223" s="4">
        <v>60.4</v>
      </c>
      <c r="G223" s="4">
        <f>Säsong[[#This Row],[Nederbörd för perioden]]/$K$3*100</f>
        <v>65.65217391304347</v>
      </c>
    </row>
    <row r="224" spans="1:7" x14ac:dyDescent="0.3">
      <c r="A224" s="3">
        <v>2016</v>
      </c>
      <c r="B224" t="s">
        <v>18</v>
      </c>
      <c r="C224" t="str">
        <f>Säsong[[#This Row],[Säsong]]&amp;"."&amp;RIGHT(Säsong[[#This Row],[År]],2)</f>
        <v>Sommar.16</v>
      </c>
      <c r="D224" s="4">
        <v>15.7</v>
      </c>
      <c r="E224" s="4">
        <f>Säsong[[#This Row],[Medeltemperatur]]-$J$4</f>
        <v>9.9999999999999645E-2</v>
      </c>
      <c r="F224" s="4">
        <v>176.1</v>
      </c>
      <c r="G224" s="4">
        <f>Säsong[[#This Row],[Nederbörd för perioden]]/$K$4*100</f>
        <v>109.37888198757764</v>
      </c>
    </row>
    <row r="225" spans="1:7" x14ac:dyDescent="0.3">
      <c r="A225" s="3">
        <v>2016</v>
      </c>
      <c r="B225" t="s">
        <v>19</v>
      </c>
      <c r="C225" t="str">
        <f>Säsong[[#This Row],[Säsong]]&amp;"."&amp;RIGHT(Säsong[[#This Row],[År]],2)</f>
        <v>Höst.16</v>
      </c>
      <c r="D225" s="4">
        <v>7.5</v>
      </c>
      <c r="E225" s="4">
        <f>Säsong[[#This Row],[Medeltemperatur]]-$J$5</f>
        <v>-0.29999999999999982</v>
      </c>
      <c r="F225" s="4">
        <v>120.1</v>
      </c>
      <c r="G225" s="4">
        <f>Säsong[[#This Row],[Nederbörd för perioden]]/$K$5*100</f>
        <v>61.907216494845365</v>
      </c>
    </row>
    <row r="226" spans="1:7" x14ac:dyDescent="0.3">
      <c r="A226" s="14">
        <v>2017</v>
      </c>
      <c r="B226" s="15" t="s">
        <v>16</v>
      </c>
      <c r="C226" s="15" t="str">
        <f>Säsong[[#This Row],[Säsong]]&amp;"."&amp;RIGHT(Säsong[[#This Row],[År]],2)</f>
        <v>Vinter.17</v>
      </c>
      <c r="D226" s="16">
        <v>0.6</v>
      </c>
      <c r="E226" s="16">
        <f>Säsong[[#This Row],[Medeltemperatur]]-$J$2</f>
        <v>1.2</v>
      </c>
      <c r="F226" s="16">
        <v>53.2</v>
      </c>
      <c r="G226" s="16">
        <f>Säsong[[#This Row],[Nederbörd för perioden]]/$K$2*100</f>
        <v>38.273381294964032</v>
      </c>
    </row>
    <row r="227" spans="1:7" x14ac:dyDescent="0.3">
      <c r="A227" s="3">
        <v>2017</v>
      </c>
      <c r="B227" t="s">
        <v>17</v>
      </c>
      <c r="C227" t="str">
        <f>Säsong[[#This Row],[Säsong]]&amp;"."&amp;RIGHT(Säsong[[#This Row],[År]],2)</f>
        <v>Vår.17</v>
      </c>
      <c r="D227" s="4">
        <v>4.0999999999999996</v>
      </c>
      <c r="E227" s="4">
        <f>Säsong[[#This Row],[Medeltemperatur]]-$J$3</f>
        <v>0</v>
      </c>
      <c r="F227" s="4">
        <v>85.7</v>
      </c>
      <c r="G227" s="4">
        <f>Säsong[[#This Row],[Nederbörd för perioden]]/$K$3*100</f>
        <v>93.152173913043484</v>
      </c>
    </row>
    <row r="228" spans="1:7" x14ac:dyDescent="0.3">
      <c r="A228" s="3">
        <v>2017</v>
      </c>
      <c r="B228" t="s">
        <v>18</v>
      </c>
      <c r="C228" t="str">
        <f>Säsong[[#This Row],[Säsong]]&amp;"."&amp;RIGHT(Säsong[[#This Row],[År]],2)</f>
        <v>Sommar.17</v>
      </c>
      <c r="D228" s="4">
        <v>14.7</v>
      </c>
      <c r="E228" s="4">
        <f>Säsong[[#This Row],[Medeltemperatur]]-$J$4</f>
        <v>-0.90000000000000036</v>
      </c>
      <c r="F228" s="4">
        <v>152.69999999999999</v>
      </c>
      <c r="G228" s="4">
        <f>Säsong[[#This Row],[Nederbörd för perioden]]/$K$4*100</f>
        <v>94.844720496894411</v>
      </c>
    </row>
    <row r="229" spans="1:7" x14ac:dyDescent="0.3">
      <c r="A229" s="3">
        <v>2017</v>
      </c>
      <c r="B229" t="s">
        <v>19</v>
      </c>
      <c r="C229" t="str">
        <f>Säsong[[#This Row],[Säsong]]&amp;"."&amp;RIGHT(Säsong[[#This Row],[År]],2)</f>
        <v>Höst.17</v>
      </c>
      <c r="D229" s="4">
        <v>8.3000000000000007</v>
      </c>
      <c r="E229" s="4">
        <f>Säsong[[#This Row],[Medeltemperatur]]-$J$5</f>
        <v>0.50000000000000089</v>
      </c>
      <c r="F229" s="4">
        <v>267.60000000000002</v>
      </c>
      <c r="G229" s="4">
        <f>Säsong[[#This Row],[Nederbörd för perioden]]/$K$5*100</f>
        <v>137.93814432989691</v>
      </c>
    </row>
    <row r="230" spans="1:7" x14ac:dyDescent="0.3">
      <c r="A230" s="14">
        <v>2018</v>
      </c>
      <c r="B230" s="15" t="s">
        <v>16</v>
      </c>
      <c r="C230" s="15" t="str">
        <f>Säsong[[#This Row],[Säsong]]&amp;"."&amp;RIGHT(Säsong[[#This Row],[År]],2)</f>
        <v>Vinter.18</v>
      </c>
      <c r="D230" s="16">
        <v>-0.7</v>
      </c>
      <c r="E230" s="16">
        <f>Säsong[[#This Row],[Medeltemperatur]]-$J$2</f>
        <v>-9.9999999999999978E-2</v>
      </c>
      <c r="F230" s="16">
        <v>157</v>
      </c>
      <c r="G230" s="16">
        <f>Säsong[[#This Row],[Nederbörd för perioden]]/$K$2*100</f>
        <v>112.9496402877698</v>
      </c>
    </row>
    <row r="231" spans="1:7" x14ac:dyDescent="0.3">
      <c r="A231" s="3">
        <v>2018</v>
      </c>
      <c r="B231" t="s">
        <v>17</v>
      </c>
      <c r="C231" t="str">
        <f>Säsong[[#This Row],[Säsong]]&amp;"."&amp;RIGHT(Säsong[[#This Row],[År]],2)</f>
        <v>Vår.18</v>
      </c>
      <c r="D231" s="4">
        <v>4.4000000000000004</v>
      </c>
      <c r="E231" s="4">
        <f>Säsong[[#This Row],[Medeltemperatur]]-$J$3</f>
        <v>0.30000000000000071</v>
      </c>
      <c r="F231" s="4">
        <v>62.5</v>
      </c>
      <c r="G231" s="4">
        <f>Säsong[[#This Row],[Nederbörd för perioden]]/$K$3*100</f>
        <v>67.934782608695656</v>
      </c>
    </row>
    <row r="232" spans="1:7" x14ac:dyDescent="0.3">
      <c r="A232" s="3">
        <v>2018</v>
      </c>
      <c r="B232" t="s">
        <v>18</v>
      </c>
      <c r="C232" t="str">
        <f>Säsong[[#This Row],[Säsong]]&amp;"."&amp;RIGHT(Säsong[[#This Row],[År]],2)</f>
        <v>Sommar.18</v>
      </c>
      <c r="D232" s="4">
        <v>17.2</v>
      </c>
      <c r="E232" s="4">
        <f>Säsong[[#This Row],[Medeltemperatur]]-$J$4</f>
        <v>1.5999999999999996</v>
      </c>
      <c r="F232" s="4">
        <v>77.2</v>
      </c>
      <c r="G232" s="4">
        <f>Säsong[[#This Row],[Nederbörd för perioden]]/$K$4*100</f>
        <v>47.950310559006212</v>
      </c>
    </row>
    <row r="233" spans="1:7" x14ac:dyDescent="0.3">
      <c r="A233" s="3">
        <v>2018</v>
      </c>
      <c r="B233" t="s">
        <v>19</v>
      </c>
      <c r="C233" t="str">
        <f>Säsong[[#This Row],[Säsong]]&amp;"."&amp;RIGHT(Säsong[[#This Row],[År]],2)</f>
        <v>Höst.18</v>
      </c>
      <c r="D233" s="4">
        <v>8.6999999999999993</v>
      </c>
      <c r="E233" s="4">
        <f>Säsong[[#This Row],[Medeltemperatur]]-$J$5</f>
        <v>0.89999999999999947</v>
      </c>
      <c r="F233" s="4">
        <v>123.9</v>
      </c>
      <c r="G233" s="4">
        <f>Säsong[[#This Row],[Nederbörd för perioden]]/$K$5*100</f>
        <v>63.865979381443303</v>
      </c>
    </row>
    <row r="234" spans="1:7" x14ac:dyDescent="0.3">
      <c r="A234" s="14">
        <v>2019</v>
      </c>
      <c r="B234" s="15" t="s">
        <v>16</v>
      </c>
      <c r="C234" s="15" t="str">
        <f>Säsong[[#This Row],[Säsong]]&amp;"."&amp;RIGHT(Säsong[[#This Row],[År]],2)</f>
        <v>Vinter.19</v>
      </c>
      <c r="D234" s="16">
        <v>0.5</v>
      </c>
      <c r="E234" s="16">
        <f>Säsong[[#This Row],[Medeltemperatur]]-$J$2</f>
        <v>1.1000000000000001</v>
      </c>
      <c r="F234" s="16">
        <v>176.7</v>
      </c>
      <c r="G234" s="16">
        <f>Säsong[[#This Row],[Nederbörd för perioden]]/$K$2*100</f>
        <v>127.12230215827338</v>
      </c>
    </row>
    <row r="235" spans="1:7" x14ac:dyDescent="0.3">
      <c r="A235" s="3">
        <v>2019</v>
      </c>
      <c r="B235" t="s">
        <v>17</v>
      </c>
      <c r="C235" t="str">
        <f>Säsong[[#This Row],[Säsong]]&amp;"."&amp;RIGHT(Säsong[[#This Row],[År]],2)</f>
        <v>Vår.19</v>
      </c>
      <c r="D235" s="4">
        <v>5.0999999999999996</v>
      </c>
      <c r="E235" s="4">
        <f>Säsong[[#This Row],[Medeltemperatur]]-$J$3</f>
        <v>1</v>
      </c>
      <c r="F235" s="4">
        <v>115.6</v>
      </c>
      <c r="G235" s="4">
        <f>Säsong[[#This Row],[Nederbörd för perioden]]/$K$3*100</f>
        <v>125.65217391304347</v>
      </c>
    </row>
    <row r="236" spans="1:7" x14ac:dyDescent="0.3">
      <c r="A236" s="3">
        <v>2019</v>
      </c>
      <c r="B236" t="s">
        <v>18</v>
      </c>
      <c r="C236" t="str">
        <f>Säsong[[#This Row],[Säsong]]&amp;"."&amp;RIGHT(Säsong[[#This Row],[År]],2)</f>
        <v>Sommar.19</v>
      </c>
      <c r="D236" s="4">
        <v>16.100000000000001</v>
      </c>
      <c r="E236" s="4">
        <f>Säsong[[#This Row],[Medeltemperatur]]-$J$4</f>
        <v>0.50000000000000178</v>
      </c>
      <c r="F236" s="4">
        <v>123.5</v>
      </c>
      <c r="G236" s="4">
        <f>Säsong[[#This Row],[Nederbörd för perioden]]/$K$4*100</f>
        <v>76.708074534161483</v>
      </c>
    </row>
    <row r="237" spans="1:7" x14ac:dyDescent="0.3">
      <c r="A237" s="3">
        <v>2019</v>
      </c>
      <c r="B237" t="s">
        <v>19</v>
      </c>
      <c r="C237" t="str">
        <f>Säsong[[#This Row],[Säsong]]&amp;"."&amp;RIGHT(Säsong[[#This Row],[År]],2)</f>
        <v>Höst.19</v>
      </c>
      <c r="D237" s="4">
        <v>8</v>
      </c>
      <c r="E237" s="4">
        <f>Säsong[[#This Row],[Medeltemperatur]]-$J$5</f>
        <v>0.20000000000000018</v>
      </c>
      <c r="F237" s="4">
        <v>309.3</v>
      </c>
      <c r="G237" s="4">
        <f>Säsong[[#This Row],[Nederbörd för perioden]]/$K$5*100</f>
        <v>159.43298969072166</v>
      </c>
    </row>
    <row r="238" spans="1:7" x14ac:dyDescent="0.3">
      <c r="A238" s="14">
        <v>2020</v>
      </c>
      <c r="B238" s="15" t="s">
        <v>16</v>
      </c>
      <c r="C238" s="15" t="str">
        <f>Säsong[[#This Row],[Säsong]]&amp;"."&amp;RIGHT(Säsong[[#This Row],[År]],2)</f>
        <v>Vinter.20</v>
      </c>
      <c r="D238" s="16">
        <v>3</v>
      </c>
      <c r="E238" s="16">
        <f>Säsong[[#This Row],[Medeltemperatur]]-$J$2</f>
        <v>3.6</v>
      </c>
      <c r="F238" s="16">
        <v>161.30000000000001</v>
      </c>
      <c r="G238" s="16">
        <f>Säsong[[#This Row],[Nederbörd för perioden]]/$K$2*100</f>
        <v>116.0431654676259</v>
      </c>
    </row>
    <row r="239" spans="1:7" x14ac:dyDescent="0.3">
      <c r="A239" s="3">
        <v>2020</v>
      </c>
      <c r="B239" t="s">
        <v>17</v>
      </c>
      <c r="C239" t="str">
        <f>Säsong[[#This Row],[Säsong]]&amp;"."&amp;RIGHT(Säsong[[#This Row],[År]],2)</f>
        <v>Vår.20</v>
      </c>
      <c r="D239" s="4">
        <v>5.0999999999999996</v>
      </c>
      <c r="E239" s="4">
        <f>Säsong[[#This Row],[Medeltemperatur]]-$J$3</f>
        <v>1</v>
      </c>
      <c r="F239" s="4">
        <v>86.7</v>
      </c>
      <c r="G239" s="4">
        <f>Säsong[[#This Row],[Nederbörd för perioden]]/$K$3*100</f>
        <v>94.239130434782609</v>
      </c>
    </row>
    <row r="240" spans="1:7" x14ac:dyDescent="0.3">
      <c r="A240" s="3">
        <v>2020</v>
      </c>
      <c r="B240" t="s">
        <v>18</v>
      </c>
      <c r="C240" t="str">
        <f>Säsong[[#This Row],[Säsong]]&amp;"."&amp;RIGHT(Säsong[[#This Row],[År]],2)</f>
        <v>Sommar.20</v>
      </c>
      <c r="D240" s="4">
        <v>16.7</v>
      </c>
      <c r="E240" s="4">
        <f>Säsong[[#This Row],[Medeltemperatur]]-$J$4</f>
        <v>1.0999999999999996</v>
      </c>
      <c r="F240" s="4">
        <v>116.7</v>
      </c>
      <c r="G240" s="4">
        <f>Säsong[[#This Row],[Nederbörd för perioden]]/$K$4*100</f>
        <v>72.484472049689444</v>
      </c>
    </row>
    <row r="241" spans="1:7" x14ac:dyDescent="0.3">
      <c r="A241" s="3">
        <v>2020</v>
      </c>
      <c r="B241" t="s">
        <v>19</v>
      </c>
      <c r="C241" t="str">
        <f>Säsong[[#This Row],[Säsong]]&amp;"."&amp;RIGHT(Säsong[[#This Row],[År]],2)</f>
        <v>Höst.20</v>
      </c>
      <c r="D241" s="4">
        <v>10</v>
      </c>
      <c r="E241" s="4">
        <f>Säsong[[#This Row],[Medeltemperatur]]-$J$5</f>
        <v>2.2000000000000002</v>
      </c>
      <c r="F241" s="4">
        <v>187</v>
      </c>
      <c r="G241" s="4">
        <f>Säsong[[#This Row],[Nederbörd för perioden]]/$K$5*100</f>
        <v>96.391752577319593</v>
      </c>
    </row>
    <row r="242" spans="1:7" x14ac:dyDescent="0.3">
      <c r="A242" s="14">
        <v>2021</v>
      </c>
      <c r="B242" s="15" t="s">
        <v>16</v>
      </c>
      <c r="C242" s="15" t="str">
        <f>Säsong[[#This Row],[Säsong]]&amp;"."&amp;RIGHT(Säsong[[#This Row],[År]],2)</f>
        <v>Vinter.21</v>
      </c>
      <c r="D242" s="16">
        <v>0.3</v>
      </c>
      <c r="E242" s="16">
        <f>Säsong[[#This Row],[Medeltemperatur]]-$J$2</f>
        <v>0.89999999999999991</v>
      </c>
      <c r="F242" s="16">
        <v>182.4</v>
      </c>
      <c r="G242" s="16">
        <f>Säsong[[#This Row],[Nederbörd för perioden]]/$K$2*100</f>
        <v>131.22302158273382</v>
      </c>
    </row>
    <row r="243" spans="1:7" x14ac:dyDescent="0.3">
      <c r="A243" s="3">
        <v>2021</v>
      </c>
      <c r="B243" t="s">
        <v>17</v>
      </c>
      <c r="C243" t="str">
        <f>Säsong[[#This Row],[Säsong]]&amp;"."&amp;RIGHT(Säsong[[#This Row],[År]],2)</f>
        <v>Vår.21</v>
      </c>
      <c r="D243" s="4">
        <v>4.5999999999999996</v>
      </c>
      <c r="E243" s="4">
        <f>Säsong[[#This Row],[Medeltemperatur]]-$J$3</f>
        <v>0.5</v>
      </c>
      <c r="F243" s="4">
        <v>112.5</v>
      </c>
      <c r="G243" s="4">
        <f>Säsong[[#This Row],[Nederbörd för perioden]]/$K$3*100</f>
        <v>122.28260869565217</v>
      </c>
    </row>
    <row r="244" spans="1:7" x14ac:dyDescent="0.3">
      <c r="A244" s="3">
        <v>2021</v>
      </c>
      <c r="B244" t="s">
        <v>18</v>
      </c>
      <c r="C244" t="str">
        <f>Säsong[[#This Row],[Säsong]]&amp;"."&amp;RIGHT(Säsong[[#This Row],[År]],2)</f>
        <v>Sommar.21</v>
      </c>
      <c r="D244" s="4">
        <v>17.3</v>
      </c>
      <c r="E244" s="4">
        <f>Säsong[[#This Row],[Medeltemperatur]]-$J$4</f>
        <v>1.7000000000000011</v>
      </c>
      <c r="F244" s="4">
        <v>135.9</v>
      </c>
      <c r="G244" s="4">
        <f>Säsong[[#This Row],[Nederbörd för perioden]]/$K$4*100</f>
        <v>84.409937888198755</v>
      </c>
    </row>
    <row r="245" spans="1:7" x14ac:dyDescent="0.3">
      <c r="A245" s="3">
        <v>2021</v>
      </c>
      <c r="B245" t="s">
        <v>19</v>
      </c>
      <c r="C245" t="str">
        <f>Säsong[[#This Row],[Säsong]]&amp;"."&amp;RIGHT(Säsong[[#This Row],[År]],2)</f>
        <v>Höst.21</v>
      </c>
      <c r="D245" s="4">
        <v>8.1</v>
      </c>
      <c r="E245" s="4">
        <f>Säsong[[#This Row],[Medeltemperatur]]-$J$5</f>
        <v>0.29999999999999982</v>
      </c>
      <c r="F245" s="4">
        <v>148.6</v>
      </c>
      <c r="G245" s="4">
        <f>Säsong[[#This Row],[Nederbörd för perioden]]/$K$5*100</f>
        <v>76.597938144329888</v>
      </c>
    </row>
    <row r="246" spans="1:7" x14ac:dyDescent="0.3">
      <c r="A246" s="14">
        <v>2022</v>
      </c>
      <c r="B246" s="15" t="s">
        <v>16</v>
      </c>
      <c r="C246" s="15" t="str">
        <f>Säsong[[#This Row],[Säsong]]&amp;"."&amp;RIGHT(Säsong[[#This Row],[År]],2)</f>
        <v>Vinter.22</v>
      </c>
      <c r="D246" s="16">
        <v>-0.2</v>
      </c>
      <c r="E246" s="16">
        <f>Säsong[[#This Row],[Medeltemperatur]]-$J$2</f>
        <v>0.39999999999999997</v>
      </c>
      <c r="F246" s="16">
        <v>171.8</v>
      </c>
      <c r="G246" s="16">
        <f>Säsong[[#This Row],[Nederbörd för perioden]]/$K$2*100</f>
        <v>123.5971223021583</v>
      </c>
    </row>
    <row r="247" spans="1:7" x14ac:dyDescent="0.3">
      <c r="A247" s="3">
        <v>2022</v>
      </c>
      <c r="B247" t="s">
        <v>17</v>
      </c>
      <c r="C247" t="str">
        <f>Säsong[[#This Row],[Säsong]]&amp;"."&amp;RIGHT(Säsong[[#This Row],[År]],2)</f>
        <v>Vår.22</v>
      </c>
      <c r="D247" s="4">
        <v>4.7</v>
      </c>
      <c r="E247" s="4">
        <f>Säsong[[#This Row],[Medeltemperatur]]-$J$3</f>
        <v>0.60000000000000053</v>
      </c>
      <c r="F247" s="4">
        <v>64.099999999999994</v>
      </c>
      <c r="G247" s="4">
        <f>Säsong[[#This Row],[Nederbörd för perioden]]/$K$3*100</f>
        <v>69.673913043478251</v>
      </c>
    </row>
    <row r="248" spans="1:7" x14ac:dyDescent="0.3">
      <c r="A248" s="3">
        <v>2022</v>
      </c>
      <c r="B248" t="s">
        <v>18</v>
      </c>
      <c r="C248" t="str">
        <f>Säsong[[#This Row],[Säsong]]&amp;"."&amp;RIGHT(Säsong[[#This Row],[År]],2)</f>
        <v>Sommar.22</v>
      </c>
      <c r="D248" s="4">
        <v>17.100000000000001</v>
      </c>
      <c r="E248" s="4">
        <f>Säsong[[#This Row],[Medeltemperatur]]-$J$4</f>
        <v>1.5000000000000018</v>
      </c>
      <c r="F248" s="4">
        <v>85.5</v>
      </c>
      <c r="G248" s="4">
        <f>Säsong[[#This Row],[Nederbörd för perioden]]/$K$4*100</f>
        <v>53.105590062111794</v>
      </c>
    </row>
    <row r="249" spans="1:7" x14ac:dyDescent="0.3">
      <c r="A249" s="3">
        <v>2022</v>
      </c>
      <c r="B249" t="s">
        <v>19</v>
      </c>
      <c r="C249" t="str">
        <f>Säsong[[#This Row],[Säsong]]&amp;"."&amp;RIGHT(Säsong[[#This Row],[År]],2)</f>
        <v>Höst.22</v>
      </c>
      <c r="D249" s="4">
        <v>8.8000000000000007</v>
      </c>
      <c r="E249" s="4">
        <f>Säsong[[#This Row],[Medeltemperatur]]-$J$5</f>
        <v>1.0000000000000009</v>
      </c>
      <c r="F249" s="4">
        <v>141.4</v>
      </c>
      <c r="G249" s="4">
        <f>Säsong[[#This Row],[Nederbörd för perioden]]/$K$5*100</f>
        <v>72.886597938144334</v>
      </c>
    </row>
    <row r="250" spans="1:7" x14ac:dyDescent="0.3">
      <c r="A250" s="14">
        <v>2023</v>
      </c>
      <c r="B250" s="15" t="s">
        <v>16</v>
      </c>
      <c r="C250" s="15" t="str">
        <f>Säsong[[#This Row],[Säsong]]&amp;"."&amp;RIGHT(Säsong[[#This Row],[År]],2)</f>
        <v>Vinter.23</v>
      </c>
      <c r="D250" s="16">
        <v>0.1</v>
      </c>
      <c r="E250" s="16">
        <f>Säsong[[#This Row],[Medeltemperatur]]-$J$2</f>
        <v>0.7</v>
      </c>
      <c r="F250" s="16">
        <v>171.4</v>
      </c>
      <c r="G250" s="16">
        <f>Säsong[[#This Row],[Nederbörd för perioden]]/$K$2*100</f>
        <v>123.30935251798563</v>
      </c>
    </row>
    <row r="251" spans="1:7" x14ac:dyDescent="0.3">
      <c r="A251" s="3">
        <v>2023</v>
      </c>
      <c r="B251" t="s">
        <v>17</v>
      </c>
      <c r="C251" t="str">
        <f>Säsong[[#This Row],[Säsong]]&amp;"."&amp;RIGHT(Säsong[[#This Row],[År]],2)</f>
        <v>Vår.23</v>
      </c>
      <c r="D251" s="4">
        <v>4</v>
      </c>
      <c r="E251" s="4">
        <f>Säsong[[#This Row],[Medeltemperatur]]-$J$3</f>
        <v>-9.9999999999999645E-2</v>
      </c>
      <c r="F251" s="4">
        <v>113.8</v>
      </c>
      <c r="G251" s="4">
        <f>Säsong[[#This Row],[Nederbörd för perioden]]/$K$3*100</f>
        <v>123.69565217391305</v>
      </c>
    </row>
    <row r="252" spans="1:7" x14ac:dyDescent="0.3">
      <c r="A252" s="3">
        <v>2023</v>
      </c>
      <c r="B252" t="s">
        <v>18</v>
      </c>
      <c r="C252" t="str">
        <f>Säsong[[#This Row],[Säsong]]&amp;"."&amp;RIGHT(Säsong[[#This Row],[År]],2)</f>
        <v>Sommar.23</v>
      </c>
      <c r="D252" s="4">
        <v>16.3</v>
      </c>
      <c r="E252" s="4">
        <f>Säsong[[#This Row],[Medeltemperatur]]-$J$4</f>
        <v>0.70000000000000107</v>
      </c>
      <c r="F252" s="4">
        <v>217.4</v>
      </c>
      <c r="G252" s="4">
        <f>Säsong[[#This Row],[Nederbörd för perioden]]/$K$4*100</f>
        <v>135.03105590062111</v>
      </c>
    </row>
    <row r="253" spans="1:7" x14ac:dyDescent="0.3">
      <c r="A253" s="3">
        <v>2023</v>
      </c>
      <c r="B253" t="s">
        <v>19</v>
      </c>
      <c r="C253" t="str">
        <f>Säsong[[#This Row],[Säsong]]&amp;"."&amp;RIGHT(Säsong[[#This Row],[År]],2)</f>
        <v>Höst.23</v>
      </c>
      <c r="D253" s="4">
        <v>7.7</v>
      </c>
      <c r="E253" s="4">
        <f>Säsong[[#This Row],[Medeltemperatur]]-$J$5</f>
        <v>-9.9999999999999645E-2</v>
      </c>
      <c r="F253" s="4">
        <v>264.89999999999998</v>
      </c>
      <c r="G253" s="4">
        <f>Säsong[[#This Row],[Nederbörd för perioden]]/$K$5*100</f>
        <v>136.54639175257731</v>
      </c>
    </row>
    <row r="254" spans="1:7" x14ac:dyDescent="0.3">
      <c r="A254" s="14">
        <v>2024</v>
      </c>
      <c r="B254" s="15" t="s">
        <v>16</v>
      </c>
      <c r="C254" s="15" t="str">
        <f>Säsong[[#This Row],[Säsong]]&amp;"."&amp;RIGHT(Säsong[[#This Row],[År]],2)</f>
        <v>Vinter.24</v>
      </c>
      <c r="D254" s="16">
        <v>-1.9</v>
      </c>
      <c r="E254" s="16">
        <f>Säsong[[#This Row],[Medeltemperatur]]-$J$2</f>
        <v>-1.2999999999999998</v>
      </c>
      <c r="F254" s="16">
        <v>154.30000000000001</v>
      </c>
      <c r="G254" s="16">
        <f>Säsong[[#This Row],[Nederbörd för perioden]]/$K$2*100</f>
        <v>111.00719424460432</v>
      </c>
    </row>
    <row r="255" spans="1:7" x14ac:dyDescent="0.3">
      <c r="A255" s="3">
        <v>2024</v>
      </c>
      <c r="B255" t="s">
        <v>17</v>
      </c>
      <c r="C255" t="str">
        <f>Säsong[[#This Row],[Säsong]]&amp;"."&amp;RIGHT(Säsong[[#This Row],[År]],2)</f>
        <v>Vår.24</v>
      </c>
      <c r="D255" s="4">
        <v>5.0999999999999996</v>
      </c>
      <c r="E255" s="4">
        <f>Säsong[[#This Row],[Medeltemperatur]]-$J$3</f>
        <v>1</v>
      </c>
      <c r="F255" s="4">
        <v>65.5</v>
      </c>
      <c r="G255" s="4">
        <f>Säsong[[#This Row],[Nederbörd för perioden]]/$K$3*100</f>
        <v>71.195652173913047</v>
      </c>
    </row>
    <row r="256" spans="1:7" x14ac:dyDescent="0.3">
      <c r="A256" s="3">
        <v>2024</v>
      </c>
      <c r="B256" t="s">
        <v>18</v>
      </c>
      <c r="C256" t="str">
        <f>Säsong[[#This Row],[Säsong]]&amp;"."&amp;RIGHT(Säsong[[#This Row],[År]],2)</f>
        <v>Sommar.24</v>
      </c>
      <c r="D256" s="4">
        <v>16.600000000000001</v>
      </c>
      <c r="E256" s="4">
        <f>Säsong[[#This Row],[Medeltemperatur]]-$J$4</f>
        <v>1.0000000000000018</v>
      </c>
      <c r="F256" s="4">
        <v>141.30000000000001</v>
      </c>
      <c r="G256" s="4">
        <f>Säsong[[#This Row],[Nederbörd för perioden]]/$K$4*100</f>
        <v>87.76397515527951</v>
      </c>
    </row>
    <row r="257" spans="1:7" x14ac:dyDescent="0.3">
      <c r="A257" s="3">
        <v>2024</v>
      </c>
      <c r="B257" t="s">
        <v>19</v>
      </c>
      <c r="C257" t="str">
        <f>Säsong[[#This Row],[Säsong]]&amp;"."&amp;RIGHT(Säsong[[#This Row],[År]],2)</f>
        <v>Höst.24</v>
      </c>
      <c r="D257" s="4">
        <v>9.1999999999999993</v>
      </c>
      <c r="E257" s="4">
        <f>Säsong[[#This Row],[Medeltemperatur]]-$J$5</f>
        <v>1.3999999999999995</v>
      </c>
      <c r="F257" s="4">
        <v>205.5</v>
      </c>
      <c r="G257" s="4">
        <f>Säsong[[#This Row],[Nederbörd för perioden]]/$K$5*100</f>
        <v>105.9278350515464</v>
      </c>
    </row>
    <row r="258" spans="1:7" x14ac:dyDescent="0.3">
      <c r="A258" s="14">
        <v>2025</v>
      </c>
      <c r="B258" s="15" t="s">
        <v>16</v>
      </c>
      <c r="C258" s="15" t="str">
        <f>Säsong[[#This Row],[Säsong]]&amp;"."&amp;RIGHT(Säsong[[#This Row],[År]],2)</f>
        <v>Vinter.25</v>
      </c>
      <c r="D258" s="16">
        <v>0.9</v>
      </c>
      <c r="E258" s="16">
        <f>Säsong[[#This Row],[Medeltemperatur]]-$J$2</f>
        <v>1.5</v>
      </c>
      <c r="F258" s="16">
        <v>113.2</v>
      </c>
      <c r="G258" s="16">
        <f>Säsong[[#This Row],[Nederbörd för perioden]]/$K$2*100</f>
        <v>81.438848920863322</v>
      </c>
    </row>
    <row r="259" spans="1:7" x14ac:dyDescent="0.3">
      <c r="A259" s="3">
        <v>2025</v>
      </c>
      <c r="B259" t="s">
        <v>17</v>
      </c>
      <c r="C259" t="str">
        <f>Säsong[[#This Row],[Säsong]]&amp;"."&amp;RIGHT(Säsong[[#This Row],[År]],2)</f>
        <v>Vår.25</v>
      </c>
      <c r="D259" s="4">
        <v>5.4</v>
      </c>
      <c r="E259" s="4">
        <f>Säsong[[#This Row],[Medeltemperatur]]-$J$3</f>
        <v>1.3000000000000007</v>
      </c>
      <c r="F259" s="4">
        <v>66.900000000000006</v>
      </c>
      <c r="G259" s="4">
        <f>Säsong[[#This Row],[Nederbörd för perioden]]/$K$3*100</f>
        <v>72.717391304347828</v>
      </c>
    </row>
    <row r="260" spans="1:7" x14ac:dyDescent="0.3">
      <c r="A260" s="3">
        <v>2025</v>
      </c>
      <c r="B260" t="s">
        <v>18</v>
      </c>
      <c r="C260" t="str">
        <f>Säsong[[#This Row],[Säsong]]&amp;"."&amp;RIGHT(Säsong[[#This Row],[År]],2)</f>
        <v>Sommar.25</v>
      </c>
      <c r="D260" s="4"/>
      <c r="E260" s="4"/>
      <c r="F260" s="4"/>
      <c r="G260" s="4"/>
    </row>
    <row r="261" spans="1:7" x14ac:dyDescent="0.3">
      <c r="A261" s="3">
        <v>2025</v>
      </c>
      <c r="B261" t="s">
        <v>19</v>
      </c>
      <c r="C261" t="str">
        <f>Säsong[[#This Row],[Säsong]]&amp;"."&amp;RIGHT(Säsong[[#This Row],[År]],2)</f>
        <v>Höst.25</v>
      </c>
      <c r="D261" s="4"/>
      <c r="E261" s="4"/>
      <c r="F261" s="4"/>
      <c r="G261" s="4"/>
    </row>
    <row r="262" spans="1:7" x14ac:dyDescent="0.3">
      <c r="A262" s="3" t="s">
        <v>25</v>
      </c>
    </row>
    <row r="263" spans="1:7" x14ac:dyDescent="0.3">
      <c r="A263" s="3" t="s">
        <v>31</v>
      </c>
    </row>
  </sheetData>
  <sortState xmlns:xlrd2="http://schemas.microsoft.com/office/spreadsheetml/2017/richdata2" ref="A2:F221">
    <sortCondition ref="A2:A221"/>
    <sortCondition ref="B2:B221" customList="Vinter,Vår,Sommar,Höst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showGridLines="0" workbookViewId="0">
      <pane ySplit="1" topLeftCell="A47" activePane="bottomLeft" state="frozen"/>
      <selection pane="bottomLeft" activeCell="A65" sqref="A65"/>
    </sheetView>
  </sheetViews>
  <sheetFormatPr defaultRowHeight="14.4" x14ac:dyDescent="0.3"/>
  <cols>
    <col min="1" max="1" width="5.33203125" style="3" bestFit="1" customWidth="1"/>
    <col min="2" max="2" width="19.5546875" bestFit="1" customWidth="1"/>
    <col min="3" max="3" width="58.5546875" bestFit="1" customWidth="1"/>
    <col min="4" max="4" width="25" bestFit="1" customWidth="1"/>
    <col min="5" max="5" width="49.109375" bestFit="1" customWidth="1"/>
  </cols>
  <sheetData>
    <row r="1" spans="1:7" x14ac:dyDescent="0.3">
      <c r="A1" s="2" t="s">
        <v>0</v>
      </c>
      <c r="B1" s="1" t="s">
        <v>3</v>
      </c>
      <c r="C1" s="1" t="s">
        <v>28</v>
      </c>
      <c r="D1" s="1" t="s">
        <v>20</v>
      </c>
      <c r="E1" s="1" t="s">
        <v>29</v>
      </c>
    </row>
    <row r="2" spans="1:7" x14ac:dyDescent="0.3">
      <c r="A2" s="3">
        <v>1961</v>
      </c>
      <c r="B2" s="4">
        <v>6.8</v>
      </c>
      <c r="C2" s="4">
        <f>År[[#This Row],[Medeltemperatur]]-6.7</f>
        <v>9.9999999999999645E-2</v>
      </c>
      <c r="D2" s="4">
        <v>588.1</v>
      </c>
      <c r="E2" s="4">
        <f>År[[#This Row],[Nederbörd för perioden]]/586*100</f>
        <v>100.35836177474403</v>
      </c>
      <c r="G2" s="4"/>
    </row>
    <row r="3" spans="1:7" x14ac:dyDescent="0.3">
      <c r="A3" s="3">
        <v>1962</v>
      </c>
      <c r="B3" s="4">
        <v>4.8</v>
      </c>
      <c r="C3" s="4">
        <f>År[[#This Row],[Medeltemperatur]]-6.7</f>
        <v>-1.9000000000000004</v>
      </c>
      <c r="D3" s="4">
        <v>505.7</v>
      </c>
      <c r="E3" s="4">
        <f>År[[#This Row],[Nederbörd för perioden]]/586*100</f>
        <v>86.296928327645048</v>
      </c>
    </row>
    <row r="4" spans="1:7" x14ac:dyDescent="0.3">
      <c r="A4" s="3">
        <v>1963</v>
      </c>
      <c r="B4" s="4">
        <v>4.7</v>
      </c>
      <c r="C4" s="4">
        <f>År[[#This Row],[Medeltemperatur]]-6.7</f>
        <v>-2</v>
      </c>
      <c r="D4" s="4">
        <v>454.1</v>
      </c>
      <c r="E4" s="4">
        <f>År[[#This Row],[Nederbörd för perioden]]/586*100</f>
        <v>77.49146757679182</v>
      </c>
    </row>
    <row r="5" spans="1:7" x14ac:dyDescent="0.3">
      <c r="A5" s="3">
        <v>1964</v>
      </c>
      <c r="B5" s="4">
        <v>5.4</v>
      </c>
      <c r="C5" s="4">
        <f>År[[#This Row],[Medeltemperatur]]-6.7</f>
        <v>-1.2999999999999998</v>
      </c>
      <c r="D5" s="4">
        <v>347.8</v>
      </c>
      <c r="E5" s="4">
        <f>År[[#This Row],[Nederbörd för perioden]]/586*100</f>
        <v>59.351535836177469</v>
      </c>
    </row>
    <row r="6" spans="1:7" x14ac:dyDescent="0.3">
      <c r="A6" s="3">
        <v>1965</v>
      </c>
      <c r="B6" s="4">
        <v>5</v>
      </c>
      <c r="C6" s="4">
        <f>År[[#This Row],[Medeltemperatur]]-6.7</f>
        <v>-1.7000000000000002</v>
      </c>
      <c r="D6" s="4">
        <v>483.4</v>
      </c>
      <c r="E6" s="4">
        <f>År[[#This Row],[Nederbörd för perioden]]/586*100</f>
        <v>82.491467576791806</v>
      </c>
    </row>
    <row r="7" spans="1:7" x14ac:dyDescent="0.3">
      <c r="A7" s="3">
        <v>1966</v>
      </c>
      <c r="B7" s="4">
        <v>4</v>
      </c>
      <c r="C7" s="4">
        <f>År[[#This Row],[Medeltemperatur]]-6.7</f>
        <v>-2.7</v>
      </c>
      <c r="D7" s="4">
        <v>485</v>
      </c>
      <c r="E7" s="4">
        <f>År[[#This Row],[Nederbörd för perioden]]/586*100</f>
        <v>82.764505119453929</v>
      </c>
    </row>
    <row r="8" spans="1:7" x14ac:dyDescent="0.3">
      <c r="A8" s="3">
        <v>1967</v>
      </c>
      <c r="B8" s="4">
        <v>5.8</v>
      </c>
      <c r="C8" s="4">
        <f>År[[#This Row],[Medeltemperatur]]-6.7</f>
        <v>-0.90000000000000036</v>
      </c>
      <c r="D8" s="4">
        <v>510.1</v>
      </c>
      <c r="E8" s="4">
        <f>År[[#This Row],[Nederbörd för perioden]]/586*100</f>
        <v>87.047781569965878</v>
      </c>
    </row>
    <row r="9" spans="1:7" x14ac:dyDescent="0.3">
      <c r="A9" s="3">
        <v>1968</v>
      </c>
      <c r="B9" s="4">
        <v>5.2</v>
      </c>
      <c r="C9" s="4">
        <f>År[[#This Row],[Medeltemperatur]]-6.7</f>
        <v>-1.5</v>
      </c>
      <c r="D9" s="4">
        <v>427.2</v>
      </c>
      <c r="E9" s="4">
        <f>År[[#This Row],[Nederbörd för perioden]]/586*100</f>
        <v>72.901023890784984</v>
      </c>
    </row>
    <row r="10" spans="1:7" x14ac:dyDescent="0.3">
      <c r="A10" s="3">
        <v>1969</v>
      </c>
      <c r="B10" s="4">
        <v>4.8</v>
      </c>
      <c r="C10" s="4">
        <f>År[[#This Row],[Medeltemperatur]]-6.7</f>
        <v>-1.9000000000000004</v>
      </c>
      <c r="D10" s="4">
        <v>428.7</v>
      </c>
      <c r="E10" s="4">
        <f>År[[#This Row],[Nederbörd för perioden]]/586*100</f>
        <v>73.156996587030704</v>
      </c>
    </row>
    <row r="11" spans="1:7" x14ac:dyDescent="0.3">
      <c r="A11" s="3">
        <v>1970</v>
      </c>
      <c r="B11" s="4">
        <v>4.2</v>
      </c>
      <c r="C11" s="4">
        <f>År[[#This Row],[Medeltemperatur]]-6.7</f>
        <v>-2.5</v>
      </c>
      <c r="D11" s="4">
        <v>395.3</v>
      </c>
      <c r="E11" s="4">
        <f>År[[#This Row],[Nederbörd för perioden]]/586*100</f>
        <v>67.457337883959042</v>
      </c>
      <c r="G11" s="4"/>
    </row>
    <row r="12" spans="1:7" x14ac:dyDescent="0.3">
      <c r="A12" s="3">
        <v>1971</v>
      </c>
      <c r="B12" s="4">
        <v>5.5</v>
      </c>
      <c r="C12" s="4">
        <f>År[[#This Row],[Medeltemperatur]]-6.7</f>
        <v>-1.2000000000000002</v>
      </c>
      <c r="D12" s="4">
        <v>373.1</v>
      </c>
      <c r="E12" s="4">
        <f>År[[#This Row],[Nederbörd för perioden]]/586*100</f>
        <v>63.668941979522188</v>
      </c>
    </row>
    <row r="13" spans="1:7" x14ac:dyDescent="0.3">
      <c r="A13" s="3">
        <v>1972</v>
      </c>
      <c r="B13" s="4">
        <v>6.3</v>
      </c>
      <c r="C13" s="4">
        <f>År[[#This Row],[Medeltemperatur]]-6.7</f>
        <v>-0.40000000000000036</v>
      </c>
      <c r="D13" s="4">
        <v>435</v>
      </c>
      <c r="E13" s="4">
        <f>År[[#This Row],[Nederbörd för perioden]]/586*100</f>
        <v>74.23208191126281</v>
      </c>
    </row>
    <row r="14" spans="1:7" x14ac:dyDescent="0.3">
      <c r="A14" s="3">
        <v>1973</v>
      </c>
      <c r="B14" s="4">
        <v>6.2</v>
      </c>
      <c r="C14" s="4">
        <f>År[[#This Row],[Medeltemperatur]]-6.7</f>
        <v>-0.5</v>
      </c>
      <c r="D14" s="4">
        <v>481.7</v>
      </c>
      <c r="E14" s="4">
        <f>År[[#This Row],[Nederbörd för perioden]]/586*100</f>
        <v>82.201365187713307</v>
      </c>
    </row>
    <row r="15" spans="1:7" x14ac:dyDescent="0.3">
      <c r="A15" s="3">
        <v>1974</v>
      </c>
      <c r="B15" s="4">
        <v>6.8</v>
      </c>
      <c r="C15" s="4">
        <f>År[[#This Row],[Medeltemperatur]]-6.7</f>
        <v>9.9999999999999645E-2</v>
      </c>
      <c r="D15" s="4">
        <v>707.4</v>
      </c>
      <c r="E15" s="4">
        <f>År[[#This Row],[Nederbörd för perioden]]/586*100</f>
        <v>120.71672354948805</v>
      </c>
    </row>
    <row r="16" spans="1:7" x14ac:dyDescent="0.3">
      <c r="A16" s="3">
        <v>1975</v>
      </c>
      <c r="B16" s="4">
        <v>7.2</v>
      </c>
      <c r="C16" s="4">
        <f>År[[#This Row],[Medeltemperatur]]-6.7</f>
        <v>0.5</v>
      </c>
      <c r="D16" s="4">
        <v>412</v>
      </c>
      <c r="E16" s="4">
        <f>År[[#This Row],[Nederbörd för perioden]]/586*100</f>
        <v>70.307167235494887</v>
      </c>
    </row>
    <row r="17" spans="1:7" x14ac:dyDescent="0.3">
      <c r="A17" s="3">
        <v>1976</v>
      </c>
      <c r="B17" s="4">
        <v>4.8</v>
      </c>
      <c r="C17" s="4">
        <f>År[[#This Row],[Medeltemperatur]]-6.7</f>
        <v>-1.9000000000000004</v>
      </c>
      <c r="D17" s="4">
        <v>358.3</v>
      </c>
      <c r="E17" s="4">
        <f>År[[#This Row],[Nederbörd för perioden]]/586*100</f>
        <v>61.143344709897619</v>
      </c>
    </row>
    <row r="18" spans="1:7" x14ac:dyDescent="0.3">
      <c r="A18" s="3">
        <v>1977</v>
      </c>
      <c r="B18" s="4">
        <v>5.2</v>
      </c>
      <c r="C18" s="4">
        <f>År[[#This Row],[Medeltemperatur]]-6.7</f>
        <v>-1.5</v>
      </c>
      <c r="D18" s="4">
        <v>585.1</v>
      </c>
      <c r="E18" s="4">
        <f>År[[#This Row],[Nederbörd för perioden]]/586*100</f>
        <v>99.846416382252571</v>
      </c>
    </row>
    <row r="19" spans="1:7" x14ac:dyDescent="0.3">
      <c r="A19" s="3">
        <v>1978</v>
      </c>
      <c r="B19" s="4">
        <v>4.5999999999999996</v>
      </c>
      <c r="C19" s="4">
        <f>År[[#This Row],[Medeltemperatur]]-6.7</f>
        <v>-2.1000000000000005</v>
      </c>
      <c r="D19" s="4">
        <v>403.5</v>
      </c>
      <c r="E19" s="4">
        <f>År[[#This Row],[Nederbörd för perioden]]/586*100</f>
        <v>68.856655290102381</v>
      </c>
    </row>
    <row r="20" spans="1:7" x14ac:dyDescent="0.3">
      <c r="A20" s="3">
        <v>1979</v>
      </c>
      <c r="B20" s="4">
        <v>4.7</v>
      </c>
      <c r="C20" s="4">
        <f>År[[#This Row],[Medeltemperatur]]-6.7</f>
        <v>-2</v>
      </c>
      <c r="D20" s="4">
        <v>465.8</v>
      </c>
      <c r="E20" s="4">
        <f>År[[#This Row],[Nederbörd för perioden]]/586*100</f>
        <v>79.488054607508531</v>
      </c>
    </row>
    <row r="21" spans="1:7" x14ac:dyDescent="0.3">
      <c r="A21" s="3">
        <v>1980</v>
      </c>
      <c r="B21" s="4">
        <v>5.0999999999999996</v>
      </c>
      <c r="C21" s="4">
        <f>År[[#This Row],[Medeltemperatur]]-6.7</f>
        <v>-1.6000000000000005</v>
      </c>
      <c r="D21" s="4">
        <v>539.4</v>
      </c>
      <c r="E21" s="4">
        <f>År[[#This Row],[Nederbörd för perioden]]/586*100</f>
        <v>92.047781569965863</v>
      </c>
      <c r="G21" s="4"/>
    </row>
    <row r="22" spans="1:7" x14ac:dyDescent="0.3">
      <c r="A22" s="3">
        <v>1981</v>
      </c>
      <c r="B22" s="4">
        <v>5.2</v>
      </c>
      <c r="C22" s="4">
        <f>År[[#This Row],[Medeltemperatur]]-6.7</f>
        <v>-1.5</v>
      </c>
      <c r="D22" s="4">
        <v>599.4</v>
      </c>
      <c r="E22" s="4">
        <f>År[[#This Row],[Nederbörd för perioden]]/586*100</f>
        <v>102.28668941979522</v>
      </c>
    </row>
    <row r="23" spans="1:7" x14ac:dyDescent="0.3">
      <c r="A23" s="3">
        <v>1982</v>
      </c>
      <c r="B23" s="4">
        <v>5.8</v>
      </c>
      <c r="C23" s="4">
        <f>År[[#This Row],[Medeltemperatur]]-6.7</f>
        <v>-0.90000000000000036</v>
      </c>
      <c r="D23" s="4">
        <v>426.8</v>
      </c>
      <c r="E23" s="4">
        <f>År[[#This Row],[Nederbörd för perioden]]/586*100</f>
        <v>72.832764505119457</v>
      </c>
    </row>
    <row r="24" spans="1:7" x14ac:dyDescent="0.3">
      <c r="A24" s="3">
        <v>1983</v>
      </c>
      <c r="B24" s="4">
        <v>6.1</v>
      </c>
      <c r="C24" s="4">
        <f>År[[#This Row],[Medeltemperatur]]-6.7</f>
        <v>-0.60000000000000053</v>
      </c>
      <c r="D24" s="4">
        <v>564.1</v>
      </c>
      <c r="E24" s="4">
        <f>År[[#This Row],[Nederbörd för perioden]]/586*100</f>
        <v>96.262798634812285</v>
      </c>
    </row>
    <row r="25" spans="1:7" x14ac:dyDescent="0.3">
      <c r="A25" s="3">
        <v>1984</v>
      </c>
      <c r="B25" s="4">
        <v>6.4</v>
      </c>
      <c r="C25" s="4">
        <f>År[[#This Row],[Medeltemperatur]]-6.7</f>
        <v>-0.29999999999999982</v>
      </c>
      <c r="D25" s="4">
        <v>674.7</v>
      </c>
      <c r="E25" s="4">
        <f>År[[#This Row],[Nederbörd för perioden]]/586*100</f>
        <v>115.13651877133107</v>
      </c>
    </row>
    <row r="26" spans="1:7" x14ac:dyDescent="0.3">
      <c r="A26" s="3">
        <v>1985</v>
      </c>
      <c r="B26" s="4">
        <v>3.4</v>
      </c>
      <c r="C26" s="4">
        <f>År[[#This Row],[Medeltemperatur]]-6.7</f>
        <v>-3.3000000000000003</v>
      </c>
      <c r="D26" s="4">
        <v>486.3</v>
      </c>
      <c r="E26" s="4">
        <f>År[[#This Row],[Nederbörd för perioden]]/586*100</f>
        <v>82.9863481228669</v>
      </c>
    </row>
    <row r="27" spans="1:7" x14ac:dyDescent="0.3">
      <c r="A27" s="3">
        <v>1986</v>
      </c>
      <c r="B27" s="4">
        <v>5</v>
      </c>
      <c r="C27" s="4">
        <f>År[[#This Row],[Medeltemperatur]]-6.7</f>
        <v>-1.7000000000000002</v>
      </c>
      <c r="D27" s="4">
        <v>579.29999999999995</v>
      </c>
      <c r="E27" s="4">
        <f>År[[#This Row],[Nederbörd för perioden]]/586*100</f>
        <v>98.856655290102381</v>
      </c>
    </row>
    <row r="28" spans="1:7" x14ac:dyDescent="0.3">
      <c r="A28" s="3">
        <v>1987</v>
      </c>
      <c r="B28" s="4">
        <v>3.6</v>
      </c>
      <c r="C28" s="4">
        <f>År[[#This Row],[Medeltemperatur]]-6.7</f>
        <v>-3.1</v>
      </c>
      <c r="D28" s="4">
        <v>510.4</v>
      </c>
      <c r="E28" s="4">
        <f>År[[#This Row],[Nederbörd för perioden]]/586*100</f>
        <v>87.098976109215016</v>
      </c>
    </row>
    <row r="29" spans="1:7" x14ac:dyDescent="0.3">
      <c r="A29" s="3">
        <v>1988</v>
      </c>
      <c r="B29" s="4">
        <v>6.1</v>
      </c>
      <c r="C29" s="4">
        <f>År[[#This Row],[Medeltemperatur]]-6.7</f>
        <v>-0.60000000000000053</v>
      </c>
      <c r="D29" s="4">
        <v>571.6</v>
      </c>
      <c r="E29" s="4">
        <f>År[[#This Row],[Nederbörd för perioden]]/586*100</f>
        <v>97.542662116040958</v>
      </c>
    </row>
    <row r="30" spans="1:7" x14ac:dyDescent="0.3">
      <c r="A30" s="3">
        <v>1989</v>
      </c>
      <c r="B30" s="4">
        <v>7.1</v>
      </c>
      <c r="C30" s="4">
        <f>År[[#This Row],[Medeltemperatur]]-6.7</f>
        <v>0.39999999999999947</v>
      </c>
      <c r="D30" s="4">
        <v>547.6</v>
      </c>
      <c r="E30" s="4">
        <f>År[[#This Row],[Nederbörd för perioden]]/586*100</f>
        <v>93.447098976109217</v>
      </c>
    </row>
    <row r="31" spans="1:7" x14ac:dyDescent="0.3">
      <c r="A31" s="3">
        <v>1990</v>
      </c>
      <c r="B31" s="4">
        <v>7.2</v>
      </c>
      <c r="C31" s="4">
        <f>År[[#This Row],[Medeltemperatur]]-6.7</f>
        <v>0.5</v>
      </c>
      <c r="D31" s="4">
        <v>631.29999999999995</v>
      </c>
      <c r="E31" s="4">
        <f>År[[#This Row],[Nederbörd för perioden]]/586*100</f>
        <v>107.73037542662117</v>
      </c>
      <c r="G31" s="4"/>
    </row>
    <row r="32" spans="1:7" x14ac:dyDescent="0.3">
      <c r="A32" s="3">
        <v>1991</v>
      </c>
      <c r="B32" s="4">
        <v>6.5</v>
      </c>
      <c r="C32" s="4">
        <f>År[[#This Row],[Medeltemperatur]]-6.7</f>
        <v>-0.20000000000000018</v>
      </c>
      <c r="D32" s="4">
        <v>605.4</v>
      </c>
      <c r="E32" s="4">
        <f>År[[#This Row],[Nederbörd för perioden]]/586*100</f>
        <v>103.31058020477815</v>
      </c>
    </row>
    <row r="33" spans="1:7" x14ac:dyDescent="0.3">
      <c r="A33" s="3">
        <v>1992</v>
      </c>
      <c r="B33" s="4">
        <v>6.8</v>
      </c>
      <c r="C33" s="4">
        <f>År[[#This Row],[Medeltemperatur]]-6.7</f>
        <v>9.9999999999999645E-2</v>
      </c>
      <c r="D33" s="4">
        <v>597</v>
      </c>
      <c r="E33" s="4">
        <f>År[[#This Row],[Nederbörd för perioden]]/586*100</f>
        <v>101.87713310580205</v>
      </c>
    </row>
    <row r="34" spans="1:7" x14ac:dyDescent="0.3">
      <c r="A34" s="3">
        <v>1993</v>
      </c>
      <c r="B34" s="4">
        <v>6</v>
      </c>
      <c r="C34" s="4">
        <f>År[[#This Row],[Medeltemperatur]]-6.7</f>
        <v>-0.70000000000000018</v>
      </c>
      <c r="D34" s="4">
        <v>507.8</v>
      </c>
      <c r="E34" s="4">
        <f>År[[#This Row],[Nederbörd för perioden]]/586*100</f>
        <v>86.655290102389088</v>
      </c>
    </row>
    <row r="35" spans="1:7" x14ac:dyDescent="0.3">
      <c r="A35" s="3">
        <v>1994</v>
      </c>
      <c r="B35" s="4">
        <v>5.8</v>
      </c>
      <c r="C35" s="4">
        <f>År[[#This Row],[Medeltemperatur]]-6.7</f>
        <v>-0.90000000000000036</v>
      </c>
      <c r="D35" s="4">
        <v>558.9</v>
      </c>
      <c r="E35" s="4">
        <f>År[[#This Row],[Nederbörd för perioden]]/586*100</f>
        <v>95.375426621160415</v>
      </c>
    </row>
    <row r="36" spans="1:7" x14ac:dyDescent="0.3">
      <c r="A36" s="3">
        <v>1995</v>
      </c>
      <c r="B36" s="4">
        <v>6.4</v>
      </c>
      <c r="C36" s="4">
        <f>År[[#This Row],[Medeltemperatur]]-6.7</f>
        <v>-0.29999999999999982</v>
      </c>
      <c r="D36" s="4">
        <v>494</v>
      </c>
      <c r="E36" s="4">
        <f>År[[#This Row],[Nederbörd för perioden]]/586*100</f>
        <v>84.300341296928323</v>
      </c>
    </row>
    <row r="37" spans="1:7" x14ac:dyDescent="0.3">
      <c r="A37" s="3">
        <v>1996</v>
      </c>
      <c r="B37" s="4">
        <v>5.2</v>
      </c>
      <c r="C37" s="4">
        <f>År[[#This Row],[Medeltemperatur]]-6.7</f>
        <v>-1.5</v>
      </c>
      <c r="D37" s="4">
        <v>498.6</v>
      </c>
      <c r="E37" s="4">
        <f>År[[#This Row],[Nederbörd för perioden]]/586*100</f>
        <v>85.085324232081916</v>
      </c>
    </row>
    <row r="38" spans="1:7" x14ac:dyDescent="0.3">
      <c r="A38" s="3">
        <v>1997</v>
      </c>
      <c r="B38" s="4">
        <v>6.7</v>
      </c>
      <c r="C38" s="4">
        <f>År[[#This Row],[Medeltemperatur]]-6.7</f>
        <v>0</v>
      </c>
      <c r="D38" s="4">
        <v>600.1</v>
      </c>
      <c r="E38" s="4">
        <f>År[[#This Row],[Nederbörd för perioden]]/586*100</f>
        <v>102.4061433447099</v>
      </c>
    </row>
    <row r="39" spans="1:7" x14ac:dyDescent="0.3">
      <c r="A39" s="3">
        <v>1998</v>
      </c>
      <c r="B39" s="4">
        <v>5.9</v>
      </c>
      <c r="C39" s="4">
        <f>År[[#This Row],[Medeltemperatur]]-6.7</f>
        <v>-0.79999999999999982</v>
      </c>
      <c r="D39" s="4">
        <v>678</v>
      </c>
      <c r="E39" s="4">
        <f>År[[#This Row],[Nederbörd för perioden]]/586*100</f>
        <v>115.69965870307166</v>
      </c>
    </row>
    <row r="40" spans="1:7" x14ac:dyDescent="0.3">
      <c r="A40" s="3">
        <v>1999</v>
      </c>
      <c r="B40" s="4">
        <v>6.8</v>
      </c>
      <c r="C40" s="4">
        <f>År[[#This Row],[Medeltemperatur]]-6.7</f>
        <v>9.9999999999999645E-2</v>
      </c>
      <c r="D40" s="4">
        <v>628.9</v>
      </c>
      <c r="E40" s="4">
        <f>År[[#This Row],[Nederbörd för perioden]]/586*100</f>
        <v>107.32081911262799</v>
      </c>
    </row>
    <row r="41" spans="1:7" x14ac:dyDescent="0.3">
      <c r="A41" s="3">
        <v>2000</v>
      </c>
      <c r="B41" s="4">
        <v>7.1</v>
      </c>
      <c r="C41" s="4">
        <f>År[[#This Row],[Medeltemperatur]]-6.7</f>
        <v>0.39999999999999947</v>
      </c>
      <c r="D41" s="4">
        <v>650.4</v>
      </c>
      <c r="E41" s="4">
        <f>År[[#This Row],[Nederbörd för perioden]]/586*100</f>
        <v>110.98976109215018</v>
      </c>
      <c r="G41" s="4"/>
    </row>
    <row r="42" spans="1:7" x14ac:dyDescent="0.3">
      <c r="A42" s="3">
        <v>2001</v>
      </c>
      <c r="B42" s="4">
        <v>6.4</v>
      </c>
      <c r="C42" s="4">
        <f>År[[#This Row],[Medeltemperatur]]-6.7</f>
        <v>-0.29999999999999982</v>
      </c>
      <c r="D42" s="4">
        <v>665.9</v>
      </c>
      <c r="E42" s="4">
        <f>År[[#This Row],[Nederbörd för perioden]]/586*100</f>
        <v>113.63481228668941</v>
      </c>
    </row>
    <row r="43" spans="1:7" x14ac:dyDescent="0.3">
      <c r="A43" s="3">
        <v>2002</v>
      </c>
      <c r="B43" s="4">
        <v>6.8</v>
      </c>
      <c r="C43" s="4">
        <f>År[[#This Row],[Medeltemperatur]]-6.7</f>
        <v>9.9999999999999645E-2</v>
      </c>
      <c r="D43" s="4">
        <v>467.8</v>
      </c>
      <c r="E43" s="4">
        <f>År[[#This Row],[Nederbörd för perioden]]/586*100</f>
        <v>79.829351535836182</v>
      </c>
    </row>
    <row r="44" spans="1:7" x14ac:dyDescent="0.3">
      <c r="A44" s="3">
        <v>2003</v>
      </c>
      <c r="B44" s="4">
        <v>6.2</v>
      </c>
      <c r="C44" s="4">
        <f>År[[#This Row],[Medeltemperatur]]-6.7</f>
        <v>-0.5</v>
      </c>
      <c r="D44" s="4">
        <v>498</v>
      </c>
      <c r="E44" s="4">
        <f>År[[#This Row],[Nederbörd för perioden]]/586*100</f>
        <v>84.982935153583611</v>
      </c>
    </row>
    <row r="45" spans="1:7" x14ac:dyDescent="0.3">
      <c r="A45" s="3">
        <v>2004</v>
      </c>
      <c r="B45" s="4">
        <v>6.5</v>
      </c>
      <c r="C45" s="4">
        <f>År[[#This Row],[Medeltemperatur]]-6.7</f>
        <v>-0.20000000000000018</v>
      </c>
      <c r="D45" s="4">
        <v>506</v>
      </c>
      <c r="E45" s="4">
        <f>År[[#This Row],[Nederbörd för perioden]]/586*100</f>
        <v>86.348122866894201</v>
      </c>
    </row>
    <row r="46" spans="1:7" x14ac:dyDescent="0.3">
      <c r="A46" s="3">
        <v>2005</v>
      </c>
      <c r="B46" s="4">
        <v>6.7</v>
      </c>
      <c r="C46" s="4">
        <f>År[[#This Row],[Medeltemperatur]]-6.7</f>
        <v>0</v>
      </c>
      <c r="D46" s="4">
        <v>541</v>
      </c>
      <c r="E46" s="4">
        <f>År[[#This Row],[Nederbörd för perioden]]/586*100</f>
        <v>92.320819112627987</v>
      </c>
    </row>
    <row r="47" spans="1:7" x14ac:dyDescent="0.3">
      <c r="A47" s="3">
        <v>2006</v>
      </c>
      <c r="B47" s="4">
        <v>6.9</v>
      </c>
      <c r="C47" s="4">
        <f>År[[#This Row],[Medeltemperatur]]-6.7</f>
        <v>0.20000000000000018</v>
      </c>
      <c r="D47" s="4">
        <v>520</v>
      </c>
      <c r="E47" s="4">
        <f>År[[#This Row],[Nederbörd för perioden]]/586*100</f>
        <v>88.737201365187715</v>
      </c>
    </row>
    <row r="48" spans="1:7" x14ac:dyDescent="0.3">
      <c r="A48" s="3">
        <v>2007</v>
      </c>
      <c r="B48" s="4">
        <v>7</v>
      </c>
      <c r="C48" s="4">
        <f>År[[#This Row],[Medeltemperatur]]-6.7</f>
        <v>0.29999999999999982</v>
      </c>
      <c r="D48" s="4">
        <v>634.1</v>
      </c>
      <c r="E48" s="4">
        <f>År[[#This Row],[Nederbörd för perioden]]/586*100</f>
        <v>108.20819112627986</v>
      </c>
    </row>
    <row r="49" spans="1:7" x14ac:dyDescent="0.3">
      <c r="A49" s="3">
        <v>2008</v>
      </c>
      <c r="B49" s="4">
        <v>7.5</v>
      </c>
      <c r="C49" s="4">
        <f>År[[#This Row],[Medeltemperatur]]-6.7</f>
        <v>0.79999999999999982</v>
      </c>
      <c r="D49" s="4">
        <v>754.6</v>
      </c>
      <c r="E49" s="4">
        <f>År[[#This Row],[Nederbörd för perioden]]/586*100</f>
        <v>128.77133105802048</v>
      </c>
    </row>
    <row r="50" spans="1:7" x14ac:dyDescent="0.3">
      <c r="A50" s="3">
        <v>2009</v>
      </c>
      <c r="B50" s="4">
        <v>6.5</v>
      </c>
      <c r="C50" s="4">
        <f>År[[#This Row],[Medeltemperatur]]-6.7</f>
        <v>-0.20000000000000018</v>
      </c>
      <c r="D50" s="4">
        <v>595.20000000000005</v>
      </c>
      <c r="E50" s="4">
        <f>År[[#This Row],[Nederbörd för perioden]]/586*100</f>
        <v>101.56996587030717</v>
      </c>
    </row>
    <row r="51" spans="1:7" x14ac:dyDescent="0.3">
      <c r="A51" s="3">
        <v>2010</v>
      </c>
      <c r="B51" s="4">
        <v>4.9000000000000004</v>
      </c>
      <c r="C51" s="4">
        <f>År[[#This Row],[Medeltemperatur]]-6.7</f>
        <v>-1.7999999999999998</v>
      </c>
      <c r="D51" s="4">
        <v>573.20000000000005</v>
      </c>
      <c r="E51" s="4">
        <f>År[[#This Row],[Nederbörd för perioden]]/586*100</f>
        <v>97.815699658703082</v>
      </c>
      <c r="G51" s="4"/>
    </row>
    <row r="52" spans="1:7" x14ac:dyDescent="0.3">
      <c r="A52" s="3">
        <v>2011</v>
      </c>
      <c r="B52" s="4">
        <v>7.1</v>
      </c>
      <c r="C52" s="4">
        <f>År[[#This Row],[Medeltemperatur]]-6.7</f>
        <v>0.39999999999999947</v>
      </c>
      <c r="D52" s="4">
        <v>598.9</v>
      </c>
      <c r="E52" s="4">
        <f>År[[#This Row],[Nederbörd för perioden]]/586*100</f>
        <v>102.20136518771329</v>
      </c>
    </row>
    <row r="53" spans="1:7" x14ac:dyDescent="0.3">
      <c r="A53" s="3">
        <v>2012</v>
      </c>
      <c r="B53" s="4">
        <v>6.2</v>
      </c>
      <c r="C53" s="4">
        <f>År[[#This Row],[Medeltemperatur]]-6.7</f>
        <v>-0.5</v>
      </c>
      <c r="D53" s="4">
        <v>856.2</v>
      </c>
      <c r="E53" s="4">
        <f>År[[#This Row],[Nederbörd för perioden]]/586*100</f>
        <v>146.10921501706486</v>
      </c>
    </row>
    <row r="54" spans="1:7" x14ac:dyDescent="0.3">
      <c r="A54" s="3">
        <v>2013</v>
      </c>
      <c r="B54" s="4">
        <v>6.8</v>
      </c>
      <c r="C54" s="4">
        <f>År[[#This Row],[Medeltemperatur]]-6.7</f>
        <v>9.9999999999999645E-2</v>
      </c>
      <c r="D54" s="4">
        <v>577.79999999999995</v>
      </c>
      <c r="E54" s="4">
        <f>År[[#This Row],[Nederbörd för perioden]]/586*100</f>
        <v>98.600682593856646</v>
      </c>
    </row>
    <row r="55" spans="1:7" x14ac:dyDescent="0.3">
      <c r="A55" s="3">
        <v>2014</v>
      </c>
      <c r="B55" s="4">
        <v>7.7</v>
      </c>
      <c r="C55" s="4">
        <f>År[[#This Row],[Medeltemperatur]]-6.7</f>
        <v>1</v>
      </c>
      <c r="D55" s="4">
        <v>566.5</v>
      </c>
      <c r="E55" s="4">
        <f>År[[#This Row],[Nederbörd för perioden]]/586*100</f>
        <v>96.672354948805463</v>
      </c>
    </row>
    <row r="56" spans="1:7" x14ac:dyDescent="0.3">
      <c r="A56" s="3">
        <v>2015</v>
      </c>
      <c r="B56" s="4">
        <v>7.9</v>
      </c>
      <c r="C56" s="4">
        <f>År[[#This Row],[Medeltemperatur]]-6.7</f>
        <v>1.2000000000000002</v>
      </c>
      <c r="D56" s="5">
        <v>667.9</v>
      </c>
      <c r="E56" s="4">
        <f>År[[#This Row],[Nederbörd för perioden]]/586*100</f>
        <v>113.97610921501706</v>
      </c>
    </row>
    <row r="57" spans="1:7" x14ac:dyDescent="0.3">
      <c r="A57" s="3">
        <v>2016</v>
      </c>
      <c r="B57" s="4">
        <v>7</v>
      </c>
      <c r="C57" s="4">
        <f>År[[#This Row],[Medeltemperatur]]-6.7</f>
        <v>0.29999999999999982</v>
      </c>
      <c r="D57" s="4">
        <v>479.5</v>
      </c>
      <c r="E57" s="4">
        <f>År[[#This Row],[Nederbörd för perioden]]/586*100</f>
        <v>81.825938566552907</v>
      </c>
    </row>
    <row r="58" spans="1:7" x14ac:dyDescent="0.3">
      <c r="A58" s="3">
        <v>2017</v>
      </c>
      <c r="B58" s="4">
        <v>6.9</v>
      </c>
      <c r="C58" s="4">
        <f>År[[#This Row],[Medeltemperatur]]-6.7</f>
        <v>0.20000000000000018</v>
      </c>
      <c r="D58" s="4">
        <v>619.5</v>
      </c>
      <c r="E58" s="4">
        <f>År[[#This Row],[Nederbörd för perioden]]/586*100</f>
        <v>105.71672354948805</v>
      </c>
    </row>
    <row r="59" spans="1:7" x14ac:dyDescent="0.3">
      <c r="A59" s="3">
        <v>2018</v>
      </c>
      <c r="B59" s="4">
        <v>7.3</v>
      </c>
      <c r="C59" s="4">
        <f>År[[#This Row],[Medeltemperatur]]-6.7</f>
        <v>0.59999999999999964</v>
      </c>
      <c r="D59" s="4">
        <v>408.2</v>
      </c>
      <c r="E59" s="4">
        <f>År[[#This Row],[Nederbörd för perioden]]/586*100</f>
        <v>69.658703071672363</v>
      </c>
    </row>
    <row r="60" spans="1:7" x14ac:dyDescent="0.3">
      <c r="A60" s="3">
        <v>2019</v>
      </c>
      <c r="B60" s="4">
        <v>7.6</v>
      </c>
      <c r="C60" s="4">
        <f>År[[#This Row],[Medeltemperatur]]-6.7</f>
        <v>0.89999999999999947</v>
      </c>
      <c r="D60" s="4">
        <v>754</v>
      </c>
      <c r="E60" s="4">
        <f>År[[#This Row],[Nederbörd för perioden]]/586*100</f>
        <v>128.6689419795222</v>
      </c>
    </row>
    <row r="61" spans="1:7" x14ac:dyDescent="0.3">
      <c r="A61" s="3">
        <v>2020</v>
      </c>
      <c r="B61" s="4">
        <v>8.6999999999999993</v>
      </c>
      <c r="C61" s="4">
        <f>År[[#This Row],[Medeltemperatur]]-6.7</f>
        <v>1.9999999999999991</v>
      </c>
      <c r="D61" s="4">
        <v>550.70000000000005</v>
      </c>
      <c r="E61" s="4">
        <f>År[[#This Row],[Nederbörd för perioden]]/586*100</f>
        <v>93.976109215017061</v>
      </c>
    </row>
    <row r="62" spans="1:7" x14ac:dyDescent="0.3">
      <c r="A62" s="3">
        <v>2021</v>
      </c>
      <c r="B62" s="4">
        <v>7.1</v>
      </c>
      <c r="C62" s="4">
        <f>År[[#This Row],[Medeltemperatur]]-6.7</f>
        <v>0.39999999999999947</v>
      </c>
      <c r="D62" s="4">
        <v>524</v>
      </c>
      <c r="E62" s="4">
        <f>År[[#This Row],[Nederbörd för perioden]]/586*100</f>
        <v>89.419795221843003</v>
      </c>
    </row>
    <row r="63" spans="1:7" x14ac:dyDescent="0.3">
      <c r="A63" s="3">
        <v>2022</v>
      </c>
      <c r="B63" s="4">
        <v>7.7</v>
      </c>
      <c r="C63" s="4">
        <f>År[[#This Row],[Medeltemperatur]]-6.7</f>
        <v>1</v>
      </c>
      <c r="D63" s="4">
        <v>486.1</v>
      </c>
      <c r="E63" s="4">
        <f>År[[#This Row],[Nederbörd för perioden]]/586*100</f>
        <v>82.952218430034137</v>
      </c>
    </row>
    <row r="64" spans="1:7" x14ac:dyDescent="0.3">
      <c r="A64" s="3">
        <v>2023</v>
      </c>
      <c r="B64" s="4">
        <v>7</v>
      </c>
      <c r="C64" s="4">
        <f>År[[#This Row],[Medeltemperatur]]-6.7</f>
        <v>0.29999999999999982</v>
      </c>
      <c r="D64" s="4">
        <v>743.5</v>
      </c>
      <c r="E64" s="4">
        <f>År[[#This Row],[Nederbörd för perioden]]/586*100</f>
        <v>126.87713310580205</v>
      </c>
    </row>
    <row r="65" spans="1:5" x14ac:dyDescent="0.3">
      <c r="A65" s="17">
        <v>2024</v>
      </c>
      <c r="B65" s="18">
        <v>7.6</v>
      </c>
      <c r="C65" s="18">
        <f>År[[#This Row],[Medeltemperatur]]-6.7</f>
        <v>0.89999999999999947</v>
      </c>
      <c r="D65" s="18">
        <v>581.79999999999995</v>
      </c>
      <c r="E65" s="18">
        <f>År[[#This Row],[Nederbörd för perioden]]/586*100</f>
        <v>99.283276450511934</v>
      </c>
    </row>
    <row r="66" spans="1:5" x14ac:dyDescent="0.3">
      <c r="A66" s="3" t="s">
        <v>25</v>
      </c>
    </row>
    <row r="67" spans="1:5" x14ac:dyDescent="0.3">
      <c r="A67" s="3" t="s">
        <v>30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90DF-31B2-439F-BEAA-DE49E7F6945F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2</vt:i4>
      </vt:variant>
    </vt:vector>
  </HeadingPairs>
  <TitlesOfParts>
    <vt:vector size="5" baseType="lpstr">
      <vt:lpstr>Tabell_månad</vt:lpstr>
      <vt:lpstr>Tabell_säsong</vt:lpstr>
      <vt:lpstr>Tabell_år</vt:lpstr>
      <vt:lpstr>Ekolog7a</vt:lpstr>
      <vt:lpstr>Ekolog7b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cp:lastPrinted>2016-01-05T10:51:28Z</cp:lastPrinted>
  <dcterms:created xsi:type="dcterms:W3CDTF">2015-09-21T10:20:57Z</dcterms:created>
  <dcterms:modified xsi:type="dcterms:W3CDTF">2025-08-14T09:44:34Z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e81c3e5470d44ef5b35422bf5c3ed15b</vt:lpwstr>
  </property>
</Properties>
</file>