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FE9B09B0-3950-4223-9830-4697B4CC63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84" i="1" l="1"/>
  <c r="E784" i="1"/>
  <c r="E262" i="2"/>
  <c r="G262" i="2"/>
  <c r="G783" i="1"/>
  <c r="E783" i="1"/>
  <c r="C263" i="2"/>
  <c r="C264" i="2"/>
  <c r="C265" i="2"/>
  <c r="C262" i="2"/>
  <c r="G782" i="1"/>
  <c r="E782" i="1"/>
  <c r="C783" i="1"/>
  <c r="C784" i="1"/>
  <c r="C785" i="1"/>
  <c r="C786" i="1"/>
  <c r="C787" i="1"/>
  <c r="C788" i="1"/>
  <c r="C789" i="1"/>
  <c r="C790" i="1"/>
  <c r="C791" i="1"/>
  <c r="C792" i="1"/>
  <c r="C793" i="1"/>
  <c r="C782" i="1"/>
  <c r="C66" i="3"/>
  <c r="E66" i="3"/>
  <c r="E781" i="1"/>
  <c r="G781" i="1"/>
  <c r="E261" i="2"/>
  <c r="G261" i="2"/>
  <c r="G780" i="1"/>
  <c r="E780" i="1"/>
  <c r="G779" i="1"/>
  <c r="E779" i="1"/>
  <c r="E778" i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<sst xmlns="http://schemas.openxmlformats.org/spreadsheetml/2006/main" count="1111" uniqueCount="32">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</sst>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Tabell_månad!$C$2:$C$793</c:f>
              <c:strCache>
                <c:ptCount val="792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  <c:pt idx="780">
                  <c:v>jan.26</c:v>
                </c:pt>
                <c:pt idx="781">
                  <c:v>feb.26</c:v>
                </c:pt>
                <c:pt idx="782">
                  <c:v>mar.26</c:v>
                </c:pt>
                <c:pt idx="783">
                  <c:v>apr.26</c:v>
                </c:pt>
                <c:pt idx="784">
                  <c:v>maj.26</c:v>
                </c:pt>
                <c:pt idx="785">
                  <c:v>jun.26</c:v>
                </c:pt>
                <c:pt idx="786">
                  <c:v>jul.26</c:v>
                </c:pt>
                <c:pt idx="787">
                  <c:v>aug.26</c:v>
                </c:pt>
                <c:pt idx="788">
                  <c:v>sep.26</c:v>
                </c:pt>
                <c:pt idx="789">
                  <c:v>okt.26</c:v>
                </c:pt>
                <c:pt idx="790">
                  <c:v>nov.26</c:v>
                </c:pt>
                <c:pt idx="791">
                  <c:v>dec.26</c:v>
                </c:pt>
              </c:strCache>
            </c:strRef>
          </c:cat>
          <c:val>
            <c:numRef>
              <c:f>Tabell_månad!$D$2:$D$793</c:f>
              <c:numCache>
                <c:formatCode>0.0</c:formatCode>
                <c:ptCount val="792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  <c:pt idx="777">
                  <c:v>8.6999999999999993</c:v>
                </c:pt>
                <c:pt idx="778">
                  <c:v>5.0999999999999996</c:v>
                </c:pt>
                <c:pt idx="779">
                  <c:v>4.0999999999999996</c:v>
                </c:pt>
                <c:pt idx="780">
                  <c:v>-3</c:v>
                </c:pt>
                <c:pt idx="781">
                  <c:v>-6.1</c:v>
                </c:pt>
                <c:pt idx="782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1961–2025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Tabell_år!$C$2:$C$66</c:f>
              <c:numCache>
                <c:formatCode>0.0</c:formatCode>
                <c:ptCount val="65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  <c:pt idx="64">
                  <c:v>1.3999999999999995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111" cy="6067778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59714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93" totalsRowShown="0" headerRowDxfId="12">
  <autoFilter ref="A1:G793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5" totalsRowShown="0" headerRowDxfId="11">
  <autoFilter ref="A1:G265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6" totalsRowShown="0" headerRowDxfId="5">
  <autoFilter ref="A1:E66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5"/>
  <sheetViews>
    <sheetView showGridLines="0" workbookViewId="0">
      <pane ySplit="1" topLeftCell="A776" activePane="bottomLeft" state="frozen"/>
      <selection pane="bottomLeft" activeCell="D785" sqref="D785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>
        <v>8.6999999999999993</v>
      </c>
      <c r="E779" s="4">
        <f>Månad[[#This Row],[Medeltemperatur]]-$J$11</f>
        <v>1.2999999999999989</v>
      </c>
      <c r="F779" s="4">
        <v>101.5</v>
      </c>
      <c r="G779" s="4">
        <f>Månad[[#This Row],[Nederbörd för perioden]]/$K$11*100</f>
        <v>142.95774647887325</v>
      </c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>
        <v>5.0999999999999996</v>
      </c>
      <c r="E780" s="4">
        <f>Månad[[#This Row],[Medeltemperatur]]-$J$12</f>
        <v>1.3999999999999995</v>
      </c>
      <c r="F780" s="4">
        <v>52.1</v>
      </c>
      <c r="G780" s="4">
        <f>Månad[[#This Row],[Nederbörd för perioden]]/$K$12*100</f>
        <v>81.40625</v>
      </c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>
        <v>4.0999999999999996</v>
      </c>
      <c r="E781" s="4">
        <f>Månad[[#This Row],[Medeltemperatur]]-$J$13</f>
        <v>3.0999999999999996</v>
      </c>
      <c r="F781" s="4">
        <v>72.400000000000006</v>
      </c>
      <c r="G781" s="4">
        <f>Månad[[#This Row],[Nederbörd för perioden]]/$K$13*100</f>
        <v>124.82758620689656</v>
      </c>
    </row>
    <row r="782" spans="1:7" x14ac:dyDescent="0.3">
      <c r="A782" s="12">
        <v>2026</v>
      </c>
      <c r="B782" s="12" t="s">
        <v>2</v>
      </c>
      <c r="C782" s="12" t="str">
        <f>LEFT(B782,3)&amp;"."&amp;RIGHT(A782,2)</f>
        <v>jan.26</v>
      </c>
      <c r="D782" s="13">
        <v>-3</v>
      </c>
      <c r="E782" s="13">
        <f>Månad[[#This Row],[Medeltemperatur]]-$J$2</f>
        <v>-2.1</v>
      </c>
      <c r="F782" s="13">
        <v>52.7</v>
      </c>
      <c r="G782" s="13">
        <f>Månad[[#This Row],[Nederbörd för perioden]]/$K$2*100</f>
        <v>109.79166666666667</v>
      </c>
    </row>
    <row r="783" spans="1:7" x14ac:dyDescent="0.3">
      <c r="A783">
        <v>2026</v>
      </c>
      <c r="B783" t="s">
        <v>4</v>
      </c>
      <c r="C783" t="str">
        <f t="shared" ref="C783:C793" si="19">LEFT(B783,3)&amp;"."&amp;RIGHT(A783,2)</f>
        <v>feb.26</v>
      </c>
      <c r="D783" s="4">
        <v>-6.1</v>
      </c>
      <c r="E783" s="4">
        <f>Månad[[#This Row],[Medeltemperatur]]-$J$3</f>
        <v>-4.1999999999999993</v>
      </c>
      <c r="F783" s="4">
        <v>27</v>
      </c>
      <c r="G783" s="4">
        <f>Månad[[#This Row],[Nederbörd för perioden]]/$K$3*100</f>
        <v>81.818181818181827</v>
      </c>
    </row>
    <row r="784" spans="1:7" x14ac:dyDescent="0.3">
      <c r="A784">
        <v>2026</v>
      </c>
      <c r="B784" t="s">
        <v>5</v>
      </c>
      <c r="C784" t="str">
        <f t="shared" si="19"/>
        <v>mar.26</v>
      </c>
      <c r="D784" s="4">
        <v>2.8</v>
      </c>
      <c r="E784" s="4">
        <f>Månad[[#This Row],[Medeltemperatur]]-$J$4</f>
        <v>2.8</v>
      </c>
      <c r="F784" s="4">
        <v>22.9</v>
      </c>
      <c r="G784" s="4">
        <f>Månad[[#This Row],[Nederbörd för perioden]]/$K$4*100</f>
        <v>76.333333333333329</v>
      </c>
    </row>
    <row r="785" spans="1:7" x14ac:dyDescent="0.3">
      <c r="A785">
        <v>2026</v>
      </c>
      <c r="B785" t="s">
        <v>6</v>
      </c>
      <c r="C785" t="str">
        <f t="shared" si="19"/>
        <v>apr.26</v>
      </c>
      <c r="D785" s="4"/>
      <c r="E785" s="4"/>
      <c r="F785" s="4"/>
      <c r="G785" s="4"/>
    </row>
    <row r="786" spans="1:7" x14ac:dyDescent="0.3">
      <c r="A786">
        <v>2026</v>
      </c>
      <c r="B786" t="s">
        <v>7</v>
      </c>
      <c r="C786" t="str">
        <f t="shared" si="19"/>
        <v>maj.26</v>
      </c>
      <c r="D786" s="4"/>
      <c r="E786" s="4"/>
      <c r="F786" s="4"/>
      <c r="G786" s="4"/>
    </row>
    <row r="787" spans="1:7" x14ac:dyDescent="0.3">
      <c r="A787">
        <v>2026</v>
      </c>
      <c r="B787" t="s">
        <v>8</v>
      </c>
      <c r="C787" t="str">
        <f t="shared" si="19"/>
        <v>jun.26</v>
      </c>
      <c r="D787" s="4"/>
      <c r="E787" s="4"/>
      <c r="F787" s="4"/>
      <c r="G787" s="4"/>
    </row>
    <row r="788" spans="1:7" x14ac:dyDescent="0.3">
      <c r="A788">
        <v>2026</v>
      </c>
      <c r="B788" t="s">
        <v>9</v>
      </c>
      <c r="C788" t="str">
        <f t="shared" si="19"/>
        <v>jul.26</v>
      </c>
      <c r="D788" s="4"/>
      <c r="E788" s="4"/>
      <c r="F788" s="4"/>
      <c r="G788" s="4"/>
    </row>
    <row r="789" spans="1:7" x14ac:dyDescent="0.3">
      <c r="A789">
        <v>2026</v>
      </c>
      <c r="B789" t="s">
        <v>10</v>
      </c>
      <c r="C789" t="str">
        <f t="shared" si="19"/>
        <v>aug.26</v>
      </c>
      <c r="D789" s="4"/>
      <c r="E789" s="4"/>
      <c r="F789" s="4"/>
      <c r="G789" s="4"/>
    </row>
    <row r="790" spans="1:7" x14ac:dyDescent="0.3">
      <c r="A790">
        <v>2026</v>
      </c>
      <c r="B790" t="s">
        <v>11</v>
      </c>
      <c r="C790" t="str">
        <f t="shared" si="19"/>
        <v>sep.26</v>
      </c>
      <c r="D790" s="4"/>
      <c r="E790" s="4"/>
      <c r="F790" s="4"/>
      <c r="G790" s="4"/>
    </row>
    <row r="791" spans="1:7" x14ac:dyDescent="0.3">
      <c r="A791">
        <v>2026</v>
      </c>
      <c r="B791" t="s">
        <v>12</v>
      </c>
      <c r="C791" t="str">
        <f t="shared" si="19"/>
        <v>okt.26</v>
      </c>
      <c r="D791" s="4"/>
      <c r="E791" s="4"/>
      <c r="F791" s="4"/>
      <c r="G791" s="4"/>
    </row>
    <row r="792" spans="1:7" x14ac:dyDescent="0.3">
      <c r="A792">
        <v>2026</v>
      </c>
      <c r="B792" t="s">
        <v>13</v>
      </c>
      <c r="C792" t="str">
        <f t="shared" si="19"/>
        <v>nov.26</v>
      </c>
      <c r="D792" s="4"/>
      <c r="E792" s="4"/>
      <c r="F792" s="4"/>
      <c r="G792" s="4"/>
    </row>
    <row r="793" spans="1:7" x14ac:dyDescent="0.3">
      <c r="A793">
        <v>2026</v>
      </c>
      <c r="B793" t="s">
        <v>14</v>
      </c>
      <c r="C793" t="str">
        <f t="shared" si="19"/>
        <v>dec.26</v>
      </c>
      <c r="D793" s="4"/>
      <c r="E793" s="4"/>
      <c r="F793" s="4"/>
      <c r="G793" s="4"/>
    </row>
    <row r="794" spans="1:7" x14ac:dyDescent="0.3">
      <c r="A794" s="3" t="s">
        <v>25</v>
      </c>
    </row>
    <row r="795" spans="1:7" x14ac:dyDescent="0.3">
      <c r="A795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7"/>
  <sheetViews>
    <sheetView showGridLines="0" zoomScaleNormal="100" workbookViewId="0">
      <pane ySplit="1" topLeftCell="A251" activePane="bottomLeft" state="frozen"/>
      <selection pane="bottomLeft" activeCell="D263" sqref="D263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>
        <v>9.4</v>
      </c>
      <c r="E261" s="4">
        <f>Säsong[[#This Row],[Medeltemperatur]]-$J$5</f>
        <v>1.6000000000000005</v>
      </c>
      <c r="F261" s="4">
        <v>218.6</v>
      </c>
      <c r="G261" s="4">
        <f>Säsong[[#This Row],[Nederbörd för perioden]]/$K$5*100</f>
        <v>112.68041237113403</v>
      </c>
    </row>
    <row r="262" spans="1:7" x14ac:dyDescent="0.3">
      <c r="A262" s="14">
        <v>2026</v>
      </c>
      <c r="B262" s="15" t="s">
        <v>16</v>
      </c>
      <c r="C262" s="15" t="str">
        <f>Säsong[[#This Row],[Säsong]]&amp;"."&amp;RIGHT(Säsong[[#This Row],[År]],2)</f>
        <v>Vinter.26</v>
      </c>
      <c r="D262" s="16">
        <v>-1.7</v>
      </c>
      <c r="E262" s="16">
        <f>Säsong[[#This Row],[Medeltemperatur]]-$J$2</f>
        <v>-1.1000000000000001</v>
      </c>
      <c r="F262" s="16">
        <v>152</v>
      </c>
      <c r="G262" s="16">
        <f>Säsong[[#This Row],[Nederbörd för perioden]]/$K$2*100</f>
        <v>109.35251798561151</v>
      </c>
    </row>
    <row r="263" spans="1:7" x14ac:dyDescent="0.3">
      <c r="A263" s="3">
        <v>2026</v>
      </c>
      <c r="B263" t="s">
        <v>17</v>
      </c>
      <c r="C263" t="str">
        <f>Säsong[[#This Row],[Säsong]]&amp;"."&amp;RIGHT(Säsong[[#This Row],[År]],2)</f>
        <v>Vår.26</v>
      </c>
      <c r="D263" s="4"/>
      <c r="E263" s="4"/>
      <c r="F263" s="4"/>
      <c r="G263" s="4"/>
    </row>
    <row r="264" spans="1:7" x14ac:dyDescent="0.3">
      <c r="A264" s="3">
        <v>2026</v>
      </c>
      <c r="B264" t="s">
        <v>18</v>
      </c>
      <c r="C264" t="str">
        <f>Säsong[[#This Row],[Säsong]]&amp;"."&amp;RIGHT(Säsong[[#This Row],[År]],2)</f>
        <v>Sommar.26</v>
      </c>
      <c r="D264" s="4"/>
      <c r="E264" s="4"/>
      <c r="F264" s="4"/>
      <c r="G264" s="4"/>
    </row>
    <row r="265" spans="1:7" x14ac:dyDescent="0.3">
      <c r="A265" s="3">
        <v>2026</v>
      </c>
      <c r="B265" t="s">
        <v>19</v>
      </c>
      <c r="C265" t="str">
        <f>Säsong[[#This Row],[Säsong]]&amp;"."&amp;RIGHT(Säsong[[#This Row],[År]],2)</f>
        <v>Höst.26</v>
      </c>
      <c r="D265" s="4"/>
      <c r="E265" s="4"/>
      <c r="F265" s="4"/>
      <c r="G265" s="4"/>
    </row>
    <row r="266" spans="1:7" x14ac:dyDescent="0.3">
      <c r="A266" s="3" t="s">
        <v>25</v>
      </c>
    </row>
    <row r="267" spans="1:7" x14ac:dyDescent="0.3">
      <c r="A267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showGridLines="0" workbookViewId="0">
      <pane ySplit="1" topLeftCell="A52" activePane="bottomLeft" state="frozen"/>
      <selection pane="bottomLeft" activeCell="B66" sqref="B66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3">
        <v>2024</v>
      </c>
      <c r="B65" s="4">
        <v>7.6</v>
      </c>
      <c r="C65" s="4">
        <f>År[[#This Row],[Medeltemperatur]]-6.7</f>
        <v>0.89999999999999947</v>
      </c>
      <c r="D65" s="4">
        <v>581.79999999999995</v>
      </c>
      <c r="E65" s="4">
        <f>År[[#This Row],[Nederbörd för perioden]]/586*100</f>
        <v>99.283276450511934</v>
      </c>
    </row>
    <row r="66" spans="1:5" x14ac:dyDescent="0.3">
      <c r="A66" s="17">
        <v>2025</v>
      </c>
      <c r="B66" s="18">
        <v>8.1</v>
      </c>
      <c r="C66" s="18">
        <f>År[[#This Row],[Medeltemperatur]]-6.7</f>
        <v>1.3999999999999995</v>
      </c>
      <c r="D66" s="18">
        <v>574.5</v>
      </c>
      <c r="E66" s="18">
        <f>År[[#This Row],[Nederbörd för perioden]]/586*100</f>
        <v>98.037542662116039</v>
      </c>
    </row>
    <row r="67" spans="1:5" x14ac:dyDescent="0.3">
      <c r="A67" s="3" t="s">
        <v>25</v>
      </c>
    </row>
    <row r="68" spans="1:5" x14ac:dyDescent="0.3">
      <c r="A68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2026-04-01T10:15:04Z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