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W:\H Webbplatsen\Excelfiler\Färdiga filer\Jord- och skogsbruk, fiske\"/>
    </mc:Choice>
  </mc:AlternateContent>
  <xr:revisionPtr revIDLastSave="0" documentId="13_ncr:1_{D71E6D63-45F6-4064-9FE3-D3E816225008}" xr6:coauthVersionLast="47" xr6:coauthVersionMax="47" xr10:uidLastSave="{00000000-0000-0000-0000-000000000000}"/>
  <bookViews>
    <workbookView xWindow="-26520" yWindow="1755" windowWidth="26160" windowHeight="13905" xr2:uid="{00000000-000D-0000-FFFF-FFFF00000000}"/>
  </bookViews>
  <sheets>
    <sheet name="Blad1" sheetId="1" r:id="rId1"/>
    <sheet name="Underlag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8" i="2" l="1"/>
  <c r="Z14" i="2" s="1"/>
  <c r="AA8" i="2"/>
  <c r="AA14" i="2" s="1"/>
  <c r="Y8" i="2"/>
  <c r="Z9" i="2"/>
  <c r="AA9" i="2"/>
  <c r="Z10" i="2"/>
  <c r="AA10" i="2"/>
  <c r="Z11" i="2"/>
  <c r="AA11" i="2"/>
  <c r="Z12" i="2"/>
  <c r="AA12" i="2"/>
  <c r="Z18" i="2"/>
  <c r="Z24" i="2" s="1"/>
  <c r="Z19" i="2"/>
  <c r="AA19" i="2"/>
  <c r="Z20" i="2"/>
  <c r="AA20" i="2"/>
  <c r="Z21" i="2"/>
  <c r="AA21" i="2"/>
  <c r="Z22" i="2"/>
  <c r="AA22" i="2"/>
  <c r="Y12" i="2"/>
  <c r="Y11" i="2"/>
  <c r="Y10" i="2"/>
  <c r="Y9" i="2"/>
  <c r="Y19" i="2" s="1"/>
  <c r="Y20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B22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C21" i="2"/>
  <c r="B21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X19" i="2"/>
  <c r="W19" i="2"/>
  <c r="V19" i="2"/>
  <c r="V24" i="2" s="1"/>
  <c r="U19" i="2"/>
  <c r="T19" i="2"/>
  <c r="T24" i="2" s="1"/>
  <c r="S19" i="2"/>
  <c r="R19" i="2"/>
  <c r="R24" i="2" s="1"/>
  <c r="Q19" i="2"/>
  <c r="P19" i="2"/>
  <c r="P24" i="2" s="1"/>
  <c r="O19" i="2"/>
  <c r="N19" i="2"/>
  <c r="N24" i="2" s="1"/>
  <c r="M19" i="2"/>
  <c r="L19" i="2"/>
  <c r="L24" i="2" s="1"/>
  <c r="K19" i="2"/>
  <c r="J19" i="2"/>
  <c r="J24" i="2" s="1"/>
  <c r="I19" i="2"/>
  <c r="H19" i="2"/>
  <c r="H24" i="2" s="1"/>
  <c r="G19" i="2"/>
  <c r="F19" i="2"/>
  <c r="F24" i="2" s="1"/>
  <c r="E19" i="2"/>
  <c r="D19" i="2"/>
  <c r="D24" i="2" s="1"/>
  <c r="C19" i="2"/>
  <c r="B19" i="2"/>
  <c r="B24" i="2" s="1"/>
  <c r="X18" i="2"/>
  <c r="X24" i="2" s="1"/>
  <c r="W18" i="2"/>
  <c r="W24" i="2" s="1"/>
  <c r="V18" i="2"/>
  <c r="U18" i="2"/>
  <c r="U24" i="2" s="1"/>
  <c r="T18" i="2"/>
  <c r="S18" i="2"/>
  <c r="S24" i="2" s="1"/>
  <c r="R18" i="2"/>
  <c r="Q18" i="2"/>
  <c r="Q24" i="2" s="1"/>
  <c r="P18" i="2"/>
  <c r="O18" i="2"/>
  <c r="O24" i="2" s="1"/>
  <c r="N18" i="2"/>
  <c r="M18" i="2"/>
  <c r="M24" i="2" s="1"/>
  <c r="L18" i="2"/>
  <c r="K18" i="2"/>
  <c r="K24" i="2" s="1"/>
  <c r="J18" i="2"/>
  <c r="I18" i="2"/>
  <c r="I24" i="2" s="1"/>
  <c r="H18" i="2"/>
  <c r="G18" i="2"/>
  <c r="G24" i="2" s="1"/>
  <c r="F18" i="2"/>
  <c r="E18" i="2"/>
  <c r="E24" i="2" s="1"/>
  <c r="D18" i="2"/>
  <c r="C18" i="2"/>
  <c r="C24" i="2" s="1"/>
  <c r="B18" i="2"/>
  <c r="X14" i="2"/>
  <c r="W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Y21" i="2"/>
  <c r="AA18" i="2" l="1"/>
  <c r="AA24" i="2" s="1"/>
  <c r="Y14" i="2"/>
  <c r="Y18" i="2"/>
  <c r="Y24" i="2" s="1"/>
  <c r="Y4" i="1" l="1"/>
  <c r="X4" i="1" l="1"/>
  <c r="W4" i="1"/>
  <c r="V4" i="1" l="1"/>
  <c r="U4" i="1" l="1"/>
  <c r="P4" i="1" l="1"/>
  <c r="O4" i="1"/>
  <c r="N4" i="1" l="1"/>
  <c r="J4" i="1"/>
  <c r="I4" i="1"/>
</calcChain>
</file>

<file path=xl/sharedStrings.xml><?xml version="1.0" encoding="utf-8"?>
<sst xmlns="http://schemas.openxmlformats.org/spreadsheetml/2006/main" count="197" uniqueCount="41">
  <si>
    <t>Totalt</t>
  </si>
  <si>
    <t>-</t>
  </si>
  <si>
    <t>Ålands statistik- och utredningsbyrå</t>
  </si>
  <si>
    <t>Stöd</t>
  </si>
  <si>
    <t>Räntestöd</t>
  </si>
  <si>
    <t>Skördeskador, växtinspektion</t>
  </si>
  <si>
    <t>Avbytarstöd</t>
  </si>
  <si>
    <t>Djurstöd</t>
  </si>
  <si>
    <t>Växthusstöd</t>
  </si>
  <si>
    <t>Lagringsstöd</t>
  </si>
  <si>
    <t>Växtodlingsstöd</t>
  </si>
  <si>
    <t>Miljöstöd</t>
  </si>
  <si>
    <t>Startstöd</t>
  </si>
  <si>
    <t>LFA-stöd</t>
  </si>
  <si>
    <t>Investeringsstöd</t>
  </si>
  <si>
    <t>Gårdsstöd</t>
  </si>
  <si>
    <t>Övrigt</t>
  </si>
  <si>
    <r>
      <t xml:space="preserve">Arealstöd (CAP) </t>
    </r>
    <r>
      <rPr>
        <vertAlign val="superscript"/>
        <sz val="9"/>
        <rFont val="Calibri"/>
        <family val="2"/>
      </rPr>
      <t>1)</t>
    </r>
  </si>
  <si>
    <r>
      <t xml:space="preserve">Tjurstöd, oxbidrag </t>
    </r>
    <r>
      <rPr>
        <vertAlign val="superscript"/>
        <sz val="9"/>
        <rFont val="Calibri"/>
        <family val="2"/>
      </rPr>
      <t>1)</t>
    </r>
  </si>
  <si>
    <r>
      <t xml:space="preserve">Tackbidrag </t>
    </r>
    <r>
      <rPr>
        <vertAlign val="superscript"/>
        <sz val="9"/>
        <rFont val="Calibri"/>
        <family val="2"/>
      </rPr>
      <t>1)</t>
    </r>
  </si>
  <si>
    <r>
      <t xml:space="preserve">Dikobidrag </t>
    </r>
    <r>
      <rPr>
        <vertAlign val="superscript"/>
        <sz val="9"/>
        <rFont val="Calibri"/>
        <family val="2"/>
      </rPr>
      <t>1)</t>
    </r>
  </si>
  <si>
    <r>
      <t xml:space="preserve">Extensifieringsbidrag </t>
    </r>
    <r>
      <rPr>
        <vertAlign val="superscript"/>
        <sz val="9"/>
        <rFont val="Calibri"/>
        <family val="2"/>
      </rPr>
      <t>1)</t>
    </r>
  </si>
  <si>
    <r>
      <t>1)</t>
    </r>
    <r>
      <rPr>
        <sz val="8"/>
        <rFont val="Calibri"/>
        <family val="2"/>
      </rPr>
      <t xml:space="preserve"> Fr.o.m. 2006 ingår arealstödet, dikobidraget, extensifieringsbidraget samt delar av tjurstödet och tackbidraget i gårdsstödet.</t>
    </r>
  </si>
  <si>
    <t>Grundstöd</t>
  </si>
  <si>
    <t>Ers. för eko-produktion</t>
  </si>
  <si>
    <t>Not: Uppgifterna för 2015 är reviderade</t>
  </si>
  <si>
    <t>Källa: LR Jordbruksbyrån, Jord- och skogsbruksministeriet, Lantmäteriverket</t>
  </si>
  <si>
    <t>Inkomststöd</t>
  </si>
  <si>
    <t>Stöd till jordbruket 2002–2025, 1 000 EUR</t>
  </si>
  <si>
    <t>Senast uppdaterad 19.2.2026</t>
  </si>
  <si>
    <t>Diagram 1 000 euro</t>
  </si>
  <si>
    <t>Grund-, areal- och gårdsstöd/Basic payment</t>
  </si>
  <si>
    <t>Miljöstöd/Environmental support</t>
  </si>
  <si>
    <t>LFA/LFA Allowance</t>
  </si>
  <si>
    <t>Investeringsstöd/Investment support</t>
  </si>
  <si>
    <t>Övrigt/Other</t>
  </si>
  <si>
    <t>Diagram, miljoner euro</t>
  </si>
  <si>
    <t>Stöd till jordbruket 2000-2025, MEUR</t>
  </si>
  <si>
    <t>Grund-, areal- och gårdsstöd</t>
  </si>
  <si>
    <t>LFA</t>
  </si>
  <si>
    <t>Dölj detta blad vid publicering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</si>
</sst>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vertAlign val="superscript"/>
      <sz val="9"/>
      <name val="Calibri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3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1" fontId="5" fillId="0" borderId="1" xfId="0" applyNumberFormat="1" applyFont="1" applyBorder="1"/>
    <xf numFmtId="0" fontId="6" fillId="0" borderId="0" xfId="0" applyFont="1"/>
    <xf numFmtId="3" fontId="6" fillId="0" borderId="0" xfId="0" applyNumberFormat="1" applyFont="1"/>
    <xf numFmtId="3" fontId="5" fillId="0" borderId="0" xfId="0" applyNumberFormat="1" applyFont="1" applyAlignment="1">
      <alignment horizontal="right" wrapText="1"/>
    </xf>
    <xf numFmtId="3" fontId="5" fillId="0" borderId="0" xfId="0" quotePrefix="1" applyNumberFormat="1" applyFont="1" applyAlignment="1">
      <alignment horizontal="right" wrapText="1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0" fontId="7" fillId="0" borderId="0" xfId="0" applyFont="1"/>
    <xf numFmtId="0" fontId="8" fillId="0" borderId="0" xfId="0" applyFont="1"/>
    <xf numFmtId="3" fontId="6" fillId="0" borderId="0" xfId="0" applyNumberFormat="1" applyFont="1" applyAlignment="1">
      <alignment horizontal="right"/>
    </xf>
    <xf numFmtId="3" fontId="5" fillId="0" borderId="2" xfId="0" applyNumberFormat="1" applyFont="1" applyBorder="1"/>
    <xf numFmtId="3" fontId="5" fillId="0" borderId="2" xfId="0" quotePrefix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3" fontId="6" fillId="2" borderId="0" xfId="0" applyNumberFormat="1" applyFont="1" applyFill="1"/>
    <xf numFmtId="3" fontId="5" fillId="2" borderId="0" xfId="0" applyNumberFormat="1" applyFont="1" applyFill="1" applyAlignment="1">
      <alignment horizontal="right"/>
    </xf>
    <xf numFmtId="3" fontId="5" fillId="2" borderId="0" xfId="0" quotePrefix="1" applyNumberFormat="1" applyFont="1" applyFill="1" applyAlignment="1">
      <alignment horizontal="right" wrapText="1"/>
    </xf>
    <xf numFmtId="0" fontId="5" fillId="2" borderId="0" xfId="0" applyFont="1" applyFill="1" applyAlignment="1">
      <alignment horizontal="right"/>
    </xf>
    <xf numFmtId="0" fontId="5" fillId="2" borderId="0" xfId="0" quotePrefix="1" applyFont="1" applyFill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3" fontId="5" fillId="0" borderId="0" xfId="1" applyNumberFormat="1" applyFont="1" applyAlignment="1">
      <alignment horizontal="right"/>
    </xf>
    <xf numFmtId="3" fontId="5" fillId="0" borderId="0" xfId="1" applyNumberFormat="1" applyFont="1"/>
    <xf numFmtId="3" fontId="5" fillId="0" borderId="0" xfId="0" quotePrefix="1" applyNumberFormat="1" applyFont="1" applyAlignment="1">
      <alignment horizontal="right"/>
    </xf>
    <xf numFmtId="3" fontId="5" fillId="0" borderId="0" xfId="1" quotePrefix="1" applyNumberFormat="1" applyFont="1" applyAlignment="1">
      <alignment horizontal="right" wrapText="1"/>
    </xf>
    <xf numFmtId="3" fontId="5" fillId="0" borderId="2" xfId="1" quotePrefix="1" applyNumberFormat="1" applyFont="1" applyBorder="1" applyAlignment="1">
      <alignment horizontal="right"/>
    </xf>
    <xf numFmtId="1" fontId="3" fillId="0" borderId="0" xfId="0" applyNumberFormat="1" applyFont="1"/>
    <xf numFmtId="0" fontId="5" fillId="0" borderId="0" xfId="0" applyFont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10" fillId="0" borderId="0" xfId="0" applyFont="1" applyAlignment="1">
      <alignment horizontal="left" readingOrder="1"/>
    </xf>
    <xf numFmtId="0" fontId="0" fillId="3" borderId="0" xfId="0" applyFill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192796858751502E-2"/>
          <c:y val="0.10090693687600233"/>
          <c:w val="0.628803008181822"/>
          <c:h val="0.78358124262807238"/>
        </c:manualLayout>
      </c:layout>
      <c:areaChart>
        <c:grouping val="stacked"/>
        <c:varyColors val="0"/>
        <c:ser>
          <c:idx val="0"/>
          <c:order val="0"/>
          <c:tx>
            <c:strRef>
              <c:f>Underlag!$A$18</c:f>
              <c:strCache>
                <c:ptCount val="1"/>
                <c:pt idx="0">
                  <c:v>Grund-, areal- och gårdsstöd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Underlag!$B$17:$AA$17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Underlag!$B$18:$AA$18</c:f>
              <c:numCache>
                <c:formatCode>0.0</c:formatCode>
                <c:ptCount val="26"/>
                <c:pt idx="0">
                  <c:v>1.429</c:v>
                </c:pt>
                <c:pt idx="1">
                  <c:v>1.5860000000000001</c:v>
                </c:pt>
                <c:pt idx="2">
                  <c:v>1.5069999999999999</c:v>
                </c:pt>
                <c:pt idx="3">
                  <c:v>1.5189999999999999</c:v>
                </c:pt>
                <c:pt idx="4">
                  <c:v>1.67</c:v>
                </c:pt>
                <c:pt idx="5">
                  <c:v>1.518</c:v>
                </c:pt>
                <c:pt idx="6">
                  <c:v>3.5640000000000001</c:v>
                </c:pt>
                <c:pt idx="7">
                  <c:v>3.5979999999999999</c:v>
                </c:pt>
                <c:pt idx="8">
                  <c:v>3.7759999999999998</c:v>
                </c:pt>
                <c:pt idx="9">
                  <c:v>3.8330000000000002</c:v>
                </c:pt>
                <c:pt idx="10">
                  <c:v>3.706</c:v>
                </c:pt>
                <c:pt idx="11">
                  <c:v>3.6120000000000001</c:v>
                </c:pt>
                <c:pt idx="12">
                  <c:v>3.5830000000000002</c:v>
                </c:pt>
                <c:pt idx="13">
                  <c:v>3.4889999999999999</c:v>
                </c:pt>
                <c:pt idx="14">
                  <c:v>3.298</c:v>
                </c:pt>
                <c:pt idx="15">
                  <c:v>2.5219999999999998</c:v>
                </c:pt>
                <c:pt idx="16">
                  <c:v>3.2207999999999997</c:v>
                </c:pt>
                <c:pt idx="17">
                  <c:v>2.7549999999999999</c:v>
                </c:pt>
                <c:pt idx="18">
                  <c:v>2.701797</c:v>
                </c:pt>
                <c:pt idx="19">
                  <c:v>2.7286289999999997</c:v>
                </c:pt>
                <c:pt idx="20">
                  <c:v>2.7275343199999997</c:v>
                </c:pt>
                <c:pt idx="21">
                  <c:v>2.6742170000000001</c:v>
                </c:pt>
                <c:pt idx="22">
                  <c:v>2.649187</c:v>
                </c:pt>
                <c:pt idx="23">
                  <c:v>2.2761789999999995</c:v>
                </c:pt>
                <c:pt idx="24">
                  <c:v>2.1547729999999996</c:v>
                </c:pt>
                <c:pt idx="25">
                  <c:v>2.2621902100000004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F1-4C37-BA2E-CEE7306BF5DC}"/>
            </c:ext>
          </c:extLst>
        </c:ser>
        <c:ser>
          <c:idx val="2"/>
          <c:order val="1"/>
          <c:tx>
            <c:strRef>
              <c:f>Underlag!$A$19</c:f>
              <c:strCache>
                <c:ptCount val="1"/>
                <c:pt idx="0">
                  <c:v>Miljöstöd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Underlag!$B$17:$AA$17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Underlag!$B$19:$AA$19</c:f>
              <c:numCache>
                <c:formatCode>0.0</c:formatCode>
                <c:ptCount val="26"/>
                <c:pt idx="0">
                  <c:v>2.9790000000000001</c:v>
                </c:pt>
                <c:pt idx="1">
                  <c:v>3.3340000000000001</c:v>
                </c:pt>
                <c:pt idx="2">
                  <c:v>3.4553799999999999</c:v>
                </c:pt>
                <c:pt idx="3">
                  <c:v>3.3725999999999998</c:v>
                </c:pt>
                <c:pt idx="4">
                  <c:v>3.5674999999999999</c:v>
                </c:pt>
                <c:pt idx="5">
                  <c:v>4.9253902800000002</c:v>
                </c:pt>
                <c:pt idx="6">
                  <c:v>4.9717304899999997</c:v>
                </c:pt>
                <c:pt idx="7">
                  <c:v>4.8350674199999997</c:v>
                </c:pt>
                <c:pt idx="8">
                  <c:v>4.8235084700000002</c:v>
                </c:pt>
                <c:pt idx="9">
                  <c:v>4.2999513899999995</c:v>
                </c:pt>
                <c:pt idx="10">
                  <c:v>4.226496</c:v>
                </c:pt>
                <c:pt idx="11">
                  <c:v>4.6964942599999997</c:v>
                </c:pt>
                <c:pt idx="12">
                  <c:v>3.89</c:v>
                </c:pt>
                <c:pt idx="13">
                  <c:v>3.14</c:v>
                </c:pt>
                <c:pt idx="14">
                  <c:v>3.8495999999999997</c:v>
                </c:pt>
                <c:pt idx="15">
                  <c:v>1.4347399999999999</c:v>
                </c:pt>
                <c:pt idx="16">
                  <c:v>3.8146</c:v>
                </c:pt>
                <c:pt idx="17">
                  <c:v>2.5355650000000001</c:v>
                </c:pt>
                <c:pt idx="18">
                  <c:v>2.1536740000000001</c:v>
                </c:pt>
                <c:pt idx="19">
                  <c:v>2.4298169999999999</c:v>
                </c:pt>
                <c:pt idx="20">
                  <c:v>2.5940527899999997</c:v>
                </c:pt>
                <c:pt idx="21">
                  <c:v>2.6457069999999998</c:v>
                </c:pt>
                <c:pt idx="22">
                  <c:v>2.6887510000000003</c:v>
                </c:pt>
                <c:pt idx="23">
                  <c:v>1.2080709999999999</c:v>
                </c:pt>
                <c:pt idx="24">
                  <c:v>2.4377709999999997</c:v>
                </c:pt>
                <c:pt idx="25">
                  <c:v>2.9633175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F1-4C37-BA2E-CEE7306BF5DC}"/>
            </c:ext>
          </c:extLst>
        </c:ser>
        <c:ser>
          <c:idx val="1"/>
          <c:order val="2"/>
          <c:tx>
            <c:strRef>
              <c:f>Underlag!$A$20</c:f>
              <c:strCache>
                <c:ptCount val="1"/>
                <c:pt idx="0">
                  <c:v>LFA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Underlag!$B$17:$AA$17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Underlag!$B$20:$AA$20</c:f>
              <c:numCache>
                <c:formatCode>0.0</c:formatCode>
                <c:ptCount val="26"/>
                <c:pt idx="0">
                  <c:v>2.66</c:v>
                </c:pt>
                <c:pt idx="1">
                  <c:v>2.6520000000000001</c:v>
                </c:pt>
                <c:pt idx="2">
                  <c:v>2.690293</c:v>
                </c:pt>
                <c:pt idx="3">
                  <c:v>2.6798509999999998</c:v>
                </c:pt>
                <c:pt idx="4">
                  <c:v>2.6896</c:v>
                </c:pt>
                <c:pt idx="5">
                  <c:v>3.3702697100000001</c:v>
                </c:pt>
                <c:pt idx="6">
                  <c:v>3.4174472999999996</c:v>
                </c:pt>
                <c:pt idx="7">
                  <c:v>3.62147123</c:v>
                </c:pt>
                <c:pt idx="8">
                  <c:v>3.6827807900000002</c:v>
                </c:pt>
                <c:pt idx="9">
                  <c:v>3.6930724000000001</c:v>
                </c:pt>
                <c:pt idx="10">
                  <c:v>3.7160039999999999</c:v>
                </c:pt>
                <c:pt idx="11">
                  <c:v>3.8281583299999999</c:v>
                </c:pt>
                <c:pt idx="12">
                  <c:v>3.8660000000000001</c:v>
                </c:pt>
                <c:pt idx="13">
                  <c:v>3.8239999999999998</c:v>
                </c:pt>
                <c:pt idx="14">
                  <c:v>3.8225799999999999</c:v>
                </c:pt>
                <c:pt idx="15">
                  <c:v>3.181594</c:v>
                </c:pt>
                <c:pt idx="16">
                  <c:v>3.5510000000000002</c:v>
                </c:pt>
                <c:pt idx="17">
                  <c:v>3.3750999999999998</c:v>
                </c:pt>
                <c:pt idx="18">
                  <c:v>3.1256149999999998</c:v>
                </c:pt>
                <c:pt idx="19">
                  <c:v>3.2559099999999996</c:v>
                </c:pt>
                <c:pt idx="20">
                  <c:v>3.4481880600000001</c:v>
                </c:pt>
                <c:pt idx="21">
                  <c:v>3.4588589999999999</c:v>
                </c:pt>
                <c:pt idx="22">
                  <c:v>4.2334390000000006</c:v>
                </c:pt>
                <c:pt idx="23">
                  <c:v>3.1546849999999997</c:v>
                </c:pt>
                <c:pt idx="24">
                  <c:v>2.894301</c:v>
                </c:pt>
                <c:pt idx="25">
                  <c:v>2.96240003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F1-4C37-BA2E-CEE7306BF5DC}"/>
            </c:ext>
          </c:extLst>
        </c:ser>
        <c:ser>
          <c:idx val="3"/>
          <c:order val="3"/>
          <c:tx>
            <c:strRef>
              <c:f>Underlag!$A$21</c:f>
              <c:strCache>
                <c:ptCount val="1"/>
                <c:pt idx="0">
                  <c:v>Investeringsstöd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Underlag!$B$17:$AA$17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Underlag!$B$21:$AA$21</c:f>
              <c:numCache>
                <c:formatCode>0.0</c:formatCode>
                <c:ptCount val="26"/>
                <c:pt idx="0">
                  <c:v>1.2010000000000001</c:v>
                </c:pt>
                <c:pt idx="1">
                  <c:v>2.4980000000000002</c:v>
                </c:pt>
                <c:pt idx="2">
                  <c:v>0.28678100000000001</c:v>
                </c:pt>
                <c:pt idx="3">
                  <c:v>0.64388400000000001</c:v>
                </c:pt>
                <c:pt idx="4">
                  <c:v>0.69099999999999995</c:v>
                </c:pt>
                <c:pt idx="5">
                  <c:v>0.79300000000000004</c:v>
                </c:pt>
                <c:pt idx="6">
                  <c:v>1.45</c:v>
                </c:pt>
                <c:pt idx="7">
                  <c:v>1.9800909999999998</c:v>
                </c:pt>
                <c:pt idx="8">
                  <c:v>1.054</c:v>
                </c:pt>
                <c:pt idx="9">
                  <c:v>1.1830000000000001</c:v>
                </c:pt>
                <c:pt idx="10">
                  <c:v>1.3140000000000001</c:v>
                </c:pt>
                <c:pt idx="11">
                  <c:v>0.99569876000000002</c:v>
                </c:pt>
                <c:pt idx="12">
                  <c:v>1.0620000000000001</c:v>
                </c:pt>
                <c:pt idx="13">
                  <c:v>1.5229999999999999</c:v>
                </c:pt>
                <c:pt idx="14">
                  <c:v>0.67304001000000002</c:v>
                </c:pt>
                <c:pt idx="15">
                  <c:v>0.8882000000000001</c:v>
                </c:pt>
                <c:pt idx="16">
                  <c:v>1.0846</c:v>
                </c:pt>
                <c:pt idx="17">
                  <c:v>0.42754000000000003</c:v>
                </c:pt>
                <c:pt idx="18">
                  <c:v>0.34284900000000001</c:v>
                </c:pt>
                <c:pt idx="19">
                  <c:v>0.61092600000000008</c:v>
                </c:pt>
                <c:pt idx="20">
                  <c:v>1.9781110000000002</c:v>
                </c:pt>
                <c:pt idx="21">
                  <c:v>0.58330199999999999</c:v>
                </c:pt>
                <c:pt idx="22">
                  <c:v>0.49072000000000005</c:v>
                </c:pt>
                <c:pt idx="23">
                  <c:v>2.0835149999999998</c:v>
                </c:pt>
                <c:pt idx="24">
                  <c:v>0.88541899999999996</c:v>
                </c:pt>
                <c:pt idx="25">
                  <c:v>1.9131279999999999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F1-4C37-BA2E-CEE7306BF5DC}"/>
            </c:ext>
          </c:extLst>
        </c:ser>
        <c:ser>
          <c:idx val="4"/>
          <c:order val="4"/>
          <c:tx>
            <c:strRef>
              <c:f>Underlag!$A$22</c:f>
              <c:strCache>
                <c:ptCount val="1"/>
                <c:pt idx="0">
                  <c:v>Övrigt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Underlag!$B$17:$AA$17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Underlag!$B$22:$AA$22</c:f>
              <c:numCache>
                <c:formatCode>0.0</c:formatCode>
                <c:ptCount val="26"/>
                <c:pt idx="0">
                  <c:v>5.407</c:v>
                </c:pt>
                <c:pt idx="1">
                  <c:v>5.0110000000000001</c:v>
                </c:pt>
                <c:pt idx="2">
                  <c:v>5.089767000000001</c:v>
                </c:pt>
                <c:pt idx="3">
                  <c:v>5.3190250000000008</c:v>
                </c:pt>
                <c:pt idx="4">
                  <c:v>5.5205999999999991</c:v>
                </c:pt>
                <c:pt idx="5">
                  <c:v>4.0083665800000006</c:v>
                </c:pt>
                <c:pt idx="6">
                  <c:v>3.8500145400000001</c:v>
                </c:pt>
                <c:pt idx="7">
                  <c:v>3.6586091500000002</c:v>
                </c:pt>
                <c:pt idx="8">
                  <c:v>4.9515564300000001</c:v>
                </c:pt>
                <c:pt idx="9">
                  <c:v>4.0585904400000006</c:v>
                </c:pt>
                <c:pt idx="10">
                  <c:v>3.6146919999999998</c:v>
                </c:pt>
                <c:pt idx="11">
                  <c:v>4.1189608600000005</c:v>
                </c:pt>
                <c:pt idx="12">
                  <c:v>4.0389999999999997</c:v>
                </c:pt>
                <c:pt idx="13">
                  <c:v>3.6709999999999998</c:v>
                </c:pt>
                <c:pt idx="14">
                  <c:v>4.1813722399999991</c:v>
                </c:pt>
                <c:pt idx="15">
                  <c:v>5.2746270000000006</c:v>
                </c:pt>
                <c:pt idx="16">
                  <c:v>4.9551999999999996</c:v>
                </c:pt>
                <c:pt idx="17">
                  <c:v>4.5903649999999994</c:v>
                </c:pt>
                <c:pt idx="18">
                  <c:v>3.6556380000000002</c:v>
                </c:pt>
                <c:pt idx="19">
                  <c:v>4.2018909999999998</c:v>
                </c:pt>
                <c:pt idx="20">
                  <c:v>4.6145849200000004</c:v>
                </c:pt>
                <c:pt idx="21">
                  <c:v>4.7175280000000006</c:v>
                </c:pt>
                <c:pt idx="22">
                  <c:v>4.7738249999999995</c:v>
                </c:pt>
                <c:pt idx="23">
                  <c:v>3.5753019999999998</c:v>
                </c:pt>
                <c:pt idx="24">
                  <c:v>5.6270220000000011</c:v>
                </c:pt>
                <c:pt idx="25">
                  <c:v>5.4475262900000008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F1-4C37-BA2E-CEE7306BF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307008"/>
        <c:axId val="45308544"/>
      </c:areaChart>
      <c:catAx>
        <c:axId val="4530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sv-FI"/>
          </a:p>
        </c:txPr>
        <c:crossAx val="45308544"/>
        <c:crosses val="autoZero"/>
        <c:auto val="1"/>
        <c:lblAlgn val="ctr"/>
        <c:lblOffset val="100"/>
        <c:tickMarkSkip val="2"/>
        <c:noMultiLvlLbl val="0"/>
      </c:catAx>
      <c:valAx>
        <c:axId val="4530854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50000"/>
                  <a:lumOff val="50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 algn="ctr">
                  <a:defRPr sz="800" b="0" i="0" u="none" strike="noStrike" kern="1200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sv-SE">
                    <a:latin typeface="+mn-lt"/>
                  </a:rPr>
                  <a:t>MEUR</a:t>
                </a:r>
              </a:p>
            </c:rich>
          </c:tx>
          <c:layout>
            <c:manualLayout>
              <c:xMode val="edge"/>
              <c:yMode val="edge"/>
              <c:x val="1.3787162091572602E-3"/>
              <c:y val="4.4895927717301144E-3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 algn="ctr">
                <a:defRPr sz="800" b="0" i="0" u="none" strike="noStrike" kern="1200" baseline="0">
                  <a:solidFill>
                    <a:srgbClr val="000000"/>
                  </a:solidFill>
                  <a:latin typeface="+mn-lt"/>
                  <a:ea typeface="Arial"/>
                  <a:cs typeface="Arial"/>
                </a:defRPr>
              </a:pPr>
              <a:endParaRPr lang="sv-FI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sv-FI"/>
          </a:p>
        </c:txPr>
        <c:crossAx val="45307008"/>
        <c:crosses val="autoZero"/>
        <c:crossBetween val="midCat"/>
      </c:valAx>
      <c:spPr>
        <a:solidFill>
          <a:schemeClr val="bg1"/>
        </a:solidFill>
        <a:ln w="3175"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0908220060979821"/>
          <c:y val="0.37717746820109027"/>
          <c:w val="0.28686258116309155"/>
          <c:h val="0.564752887670417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sv-FI"/>
        </a:p>
      </c:txPr>
    </c:legend>
    <c:plotVisOnly val="1"/>
    <c:dispBlanksAs val="zero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v-FI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0</xdr:rowOff>
    </xdr:from>
    <xdr:to>
      <xdr:col>12</xdr:col>
      <xdr:colOff>361950</xdr:colOff>
      <xdr:row>42</xdr:row>
      <xdr:rowOff>66675</xdr:rowOff>
    </xdr:to>
    <xdr:graphicFrame macro="">
      <xdr:nvGraphicFramePr>
        <xdr:cNvPr id="2" name="Diagram 2">
          <a:extLst>
            <a:ext uri="{FF2B5EF4-FFF2-40B4-BE49-F238E27FC236}">
              <a16:creationId xmlns:a16="http://schemas.microsoft.com/office/drawing/2014/main" id="{6F26A2DD-4F53-401E-8889-EAAFA28C0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ÅSUB_Lugn 2024">
  <a:themeElements>
    <a:clrScheme name="ÅSUB Lugn 2024">
      <a:dk1>
        <a:srgbClr val="000000"/>
      </a:dk1>
      <a:lt1>
        <a:srgbClr val="FFFFFF"/>
      </a:lt1>
      <a:dk2>
        <a:srgbClr val="034EA2"/>
      </a:dk2>
      <a:lt2>
        <a:srgbClr val="0D1A3F"/>
      </a:lt2>
      <a:accent1>
        <a:srgbClr val="034EA2"/>
      </a:accent1>
      <a:accent2>
        <a:srgbClr val="9EBBDB"/>
      </a:accent2>
      <a:accent3>
        <a:srgbClr val="6F51A1"/>
      </a:accent3>
      <a:accent4>
        <a:srgbClr val="C6B5D5"/>
      </a:accent4>
      <a:accent5>
        <a:srgbClr val="0D1A3F"/>
      </a:accent5>
      <a:accent6>
        <a:srgbClr val="838196"/>
      </a:accent6>
      <a:hlink>
        <a:srgbClr val="034EA2"/>
      </a:hlink>
      <a:folHlink>
        <a:srgbClr val="6F51A1"/>
      </a:folHlink>
    </a:clrScheme>
    <a:fontScheme name="Office-tem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ÅSUB_Lugn 2024" id="{34F75F3A-2F64-4E94-9513-D1B434826C56}" vid="{6572EB00-9662-4638-8EAF-F23370E802E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showGridLines="0" tabSelected="1" zoomScaleNormal="100" workbookViewId="0"/>
  </sheetViews>
  <sheetFormatPr defaultColWidth="9.140625" defaultRowHeight="15" x14ac:dyDescent="0.25"/>
  <cols>
    <col min="1" max="1" width="23.42578125" customWidth="1"/>
    <col min="2" max="25" width="5.5703125" customWidth="1"/>
  </cols>
  <sheetData>
    <row r="1" spans="1:31" ht="13.5" customHeight="1" x14ac:dyDescent="0.25">
      <c r="A1" s="2" t="s">
        <v>2</v>
      </c>
    </row>
    <row r="2" spans="1:31" ht="27.75" customHeight="1" thickBot="1" x14ac:dyDescent="0.3">
      <c r="A2" s="3" t="s">
        <v>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31" ht="13.5" customHeight="1" x14ac:dyDescent="0.25">
      <c r="A3" s="5" t="s">
        <v>3</v>
      </c>
      <c r="B3" s="6">
        <v>2002</v>
      </c>
      <c r="C3" s="6">
        <v>2003</v>
      </c>
      <c r="D3" s="6">
        <v>2004</v>
      </c>
      <c r="E3" s="6">
        <v>2005</v>
      </c>
      <c r="F3" s="6">
        <v>2006</v>
      </c>
      <c r="G3" s="5">
        <v>2007</v>
      </c>
      <c r="H3" s="6">
        <v>2008</v>
      </c>
      <c r="I3" s="5">
        <v>2009</v>
      </c>
      <c r="J3" s="5">
        <v>2010</v>
      </c>
      <c r="K3" s="5">
        <v>2011</v>
      </c>
      <c r="L3" s="5">
        <v>2012</v>
      </c>
      <c r="M3" s="5">
        <v>2013</v>
      </c>
      <c r="N3" s="5">
        <v>2014</v>
      </c>
      <c r="O3" s="5">
        <v>2015</v>
      </c>
      <c r="P3" s="5">
        <v>2016</v>
      </c>
      <c r="Q3" s="5">
        <v>2017</v>
      </c>
      <c r="R3" s="5">
        <v>2018</v>
      </c>
      <c r="S3" s="5">
        <v>2019</v>
      </c>
      <c r="T3" s="5">
        <v>2020</v>
      </c>
      <c r="U3" s="5">
        <v>2021</v>
      </c>
      <c r="V3" s="5">
        <v>2022</v>
      </c>
      <c r="W3" s="5">
        <v>2023</v>
      </c>
      <c r="X3" s="5">
        <v>2024</v>
      </c>
      <c r="Y3" s="5">
        <v>2025</v>
      </c>
      <c r="AA3" s="2"/>
      <c r="AB3" s="2"/>
    </row>
    <row r="4" spans="1:31" ht="17.25" customHeight="1" x14ac:dyDescent="0.25">
      <c r="A4" s="7" t="s">
        <v>0</v>
      </c>
      <c r="B4" s="8">
        <v>13029.258000000002</v>
      </c>
      <c r="C4" s="8">
        <v>13534.34</v>
      </c>
      <c r="D4" s="8">
        <v>14139.1</v>
      </c>
      <c r="E4" s="8">
        <v>14615.290690000002</v>
      </c>
      <c r="F4" s="8">
        <v>17253.514359999997</v>
      </c>
      <c r="G4" s="8">
        <v>17693.45926</v>
      </c>
      <c r="H4" s="8">
        <v>18288.14791</v>
      </c>
      <c r="I4" s="8">
        <f>SUM(I5:I25)</f>
        <v>17067.446769999999</v>
      </c>
      <c r="J4" s="8">
        <f>SUM(J5:J25)</f>
        <v>16577.108999999997</v>
      </c>
      <c r="K4" s="8">
        <v>17251.65667</v>
      </c>
      <c r="L4" s="8">
        <v>16440</v>
      </c>
      <c r="M4" s="16">
        <v>15646</v>
      </c>
      <c r="N4" s="20">
        <f>SUM(N5:N25)</f>
        <v>15824.59225</v>
      </c>
      <c r="O4" s="8">
        <f>SUM(O5:O25)</f>
        <v>13301.053</v>
      </c>
      <c r="P4" s="8">
        <f>SUM(P5:P25)</f>
        <v>16626.2</v>
      </c>
      <c r="Q4" s="8">
        <v>13684</v>
      </c>
      <c r="R4" s="8">
        <v>11979.573000000002</v>
      </c>
      <c r="S4" s="8">
        <v>13227.173000000001</v>
      </c>
      <c r="T4" s="8">
        <v>15362</v>
      </c>
      <c r="U4" s="8">
        <f>SUM(U5:U25)</f>
        <v>14079.612999999999</v>
      </c>
      <c r="V4" s="8">
        <f>SUM(V5:V25)</f>
        <v>14835.921999999999</v>
      </c>
      <c r="W4" s="8">
        <f>SUM(W5:W25)</f>
        <v>12297.752</v>
      </c>
      <c r="X4" s="8">
        <f>SUM(X5:X25)</f>
        <v>13999.285999999996</v>
      </c>
      <c r="Y4" s="8">
        <f>SUM(Y5:Y25)</f>
        <v>15548.562030000001</v>
      </c>
      <c r="AA4" s="2"/>
      <c r="AB4" s="2"/>
    </row>
    <row r="5" spans="1:31" ht="13.5" customHeight="1" x14ac:dyDescent="0.25">
      <c r="A5" s="4" t="s">
        <v>17</v>
      </c>
      <c r="B5" s="9">
        <v>1507.037</v>
      </c>
      <c r="C5" s="10">
        <v>1518.98</v>
      </c>
      <c r="D5" s="10">
        <v>1670.4</v>
      </c>
      <c r="E5" s="10">
        <v>1518.26412</v>
      </c>
      <c r="F5" s="10" t="s">
        <v>1</v>
      </c>
      <c r="G5" s="10" t="s">
        <v>1</v>
      </c>
      <c r="H5" s="10" t="s">
        <v>1</v>
      </c>
      <c r="I5" s="12" t="s">
        <v>1</v>
      </c>
      <c r="J5" s="12" t="s">
        <v>1</v>
      </c>
      <c r="K5" s="12" t="s">
        <v>1</v>
      </c>
      <c r="L5" s="12" t="s">
        <v>1</v>
      </c>
      <c r="M5" s="12" t="s">
        <v>1</v>
      </c>
      <c r="N5" s="21" t="s">
        <v>1</v>
      </c>
      <c r="O5" s="12" t="s">
        <v>1</v>
      </c>
      <c r="P5" s="12" t="s">
        <v>1</v>
      </c>
      <c r="Q5" s="28" t="s">
        <v>1</v>
      </c>
      <c r="R5" s="28" t="s">
        <v>1</v>
      </c>
      <c r="S5" s="28" t="s">
        <v>1</v>
      </c>
      <c r="T5" s="28" t="s">
        <v>1</v>
      </c>
      <c r="U5" s="28" t="s">
        <v>1</v>
      </c>
      <c r="V5" s="28" t="s">
        <v>1</v>
      </c>
      <c r="W5" s="28" t="s">
        <v>1</v>
      </c>
      <c r="X5" s="28" t="s">
        <v>1</v>
      </c>
      <c r="Y5" s="28" t="s">
        <v>1</v>
      </c>
    </row>
    <row r="6" spans="1:31" ht="13.5" customHeight="1" x14ac:dyDescent="0.25">
      <c r="A6" s="4" t="s">
        <v>15</v>
      </c>
      <c r="B6" s="10" t="s">
        <v>1</v>
      </c>
      <c r="C6" s="10" t="s">
        <v>1</v>
      </c>
      <c r="D6" s="10" t="s">
        <v>1</v>
      </c>
      <c r="E6" s="10" t="s">
        <v>1</v>
      </c>
      <c r="F6" s="9">
        <v>3564.3220299999998</v>
      </c>
      <c r="G6" s="11">
        <v>3598.22046</v>
      </c>
      <c r="H6" s="11">
        <v>3776.30222</v>
      </c>
      <c r="I6" s="11">
        <v>3832.8325399999999</v>
      </c>
      <c r="J6" s="11">
        <v>3705.9169999999999</v>
      </c>
      <c r="K6" s="11">
        <v>3612.3444599999998</v>
      </c>
      <c r="L6" s="11">
        <v>3583</v>
      </c>
      <c r="M6" s="12">
        <v>3489</v>
      </c>
      <c r="N6" s="21">
        <v>3298</v>
      </c>
      <c r="O6" s="11">
        <v>-4</v>
      </c>
      <c r="P6" s="11">
        <v>-1.3</v>
      </c>
      <c r="Q6" s="12" t="s">
        <v>1</v>
      </c>
      <c r="R6" s="12" t="s">
        <v>1</v>
      </c>
      <c r="S6" s="12" t="s">
        <v>1</v>
      </c>
      <c r="T6" s="12" t="s">
        <v>1</v>
      </c>
      <c r="U6" s="12" t="s">
        <v>1</v>
      </c>
      <c r="V6" s="12" t="s">
        <v>1</v>
      </c>
      <c r="W6" s="12" t="s">
        <v>1</v>
      </c>
      <c r="X6" s="12" t="s">
        <v>1</v>
      </c>
      <c r="Y6" s="12" t="s">
        <v>1</v>
      </c>
    </row>
    <row r="7" spans="1:31" ht="13.5" customHeight="1" x14ac:dyDescent="0.25">
      <c r="A7" s="4" t="s">
        <v>23</v>
      </c>
      <c r="B7" s="10" t="s">
        <v>1</v>
      </c>
      <c r="C7" s="10" t="s">
        <v>1</v>
      </c>
      <c r="D7" s="10" t="s">
        <v>1</v>
      </c>
      <c r="E7" s="10" t="s">
        <v>1</v>
      </c>
      <c r="F7" s="10" t="s">
        <v>1</v>
      </c>
      <c r="G7" s="10" t="s">
        <v>1</v>
      </c>
      <c r="H7" s="10" t="s">
        <v>1</v>
      </c>
      <c r="I7" s="10" t="s">
        <v>1</v>
      </c>
      <c r="J7" s="10" t="s">
        <v>1</v>
      </c>
      <c r="K7" s="10" t="s">
        <v>1</v>
      </c>
      <c r="L7" s="10" t="s">
        <v>1</v>
      </c>
      <c r="M7" s="10" t="s">
        <v>1</v>
      </c>
      <c r="N7" s="22" t="s">
        <v>1</v>
      </c>
      <c r="O7" s="11">
        <v>2526</v>
      </c>
      <c r="P7" s="12">
        <v>3222.1</v>
      </c>
      <c r="Q7" s="12">
        <v>2755</v>
      </c>
      <c r="R7" s="12">
        <v>2701.797</v>
      </c>
      <c r="S7" s="12">
        <v>2728.6289999999999</v>
      </c>
      <c r="T7" s="12">
        <v>2727.5343199999998</v>
      </c>
      <c r="U7" s="12">
        <v>2674.2170000000001</v>
      </c>
      <c r="V7" s="12">
        <v>2649.1869999999999</v>
      </c>
      <c r="W7" s="12">
        <v>100.874</v>
      </c>
      <c r="X7" s="12">
        <v>-0.49399999999999999</v>
      </c>
      <c r="Y7" s="12">
        <v>-5.5387599999999999</v>
      </c>
      <c r="AA7" s="2"/>
      <c r="AB7" s="31"/>
      <c r="AE7" s="12"/>
    </row>
    <row r="8" spans="1:31" ht="13.15" customHeight="1" x14ac:dyDescent="0.25">
      <c r="A8" s="4" t="s">
        <v>14</v>
      </c>
      <c r="B8" s="9">
        <v>286.78100000000001</v>
      </c>
      <c r="C8" s="9">
        <v>643.88400000000001</v>
      </c>
      <c r="D8" s="9">
        <v>691</v>
      </c>
      <c r="E8" s="9">
        <v>793</v>
      </c>
      <c r="F8" s="9">
        <v>1450</v>
      </c>
      <c r="G8" s="11">
        <v>1980.0909999999999</v>
      </c>
      <c r="H8" s="11">
        <v>1054</v>
      </c>
      <c r="I8" s="11">
        <v>1183</v>
      </c>
      <c r="J8" s="11">
        <v>1314</v>
      </c>
      <c r="K8" s="11">
        <v>995.69875999999999</v>
      </c>
      <c r="L8" s="11">
        <v>1062</v>
      </c>
      <c r="M8" s="12">
        <v>1523</v>
      </c>
      <c r="N8" s="21">
        <v>673.04001000000005</v>
      </c>
      <c r="O8" s="11">
        <v>888</v>
      </c>
      <c r="P8" s="11">
        <v>1084.5999999999999</v>
      </c>
      <c r="Q8" s="11">
        <v>428</v>
      </c>
      <c r="R8" s="11">
        <v>342.84899999999999</v>
      </c>
      <c r="S8" s="11">
        <v>610.92600000000004</v>
      </c>
      <c r="T8" s="11">
        <v>1978.1110000000001</v>
      </c>
      <c r="U8" s="11">
        <v>583.30200000000002</v>
      </c>
      <c r="V8" s="11">
        <v>490.72</v>
      </c>
      <c r="W8" s="11">
        <v>2083.5149999999999</v>
      </c>
      <c r="X8" s="11">
        <v>885.41899999999998</v>
      </c>
      <c r="Y8" s="11">
        <v>1913.1279999999999</v>
      </c>
      <c r="AA8" s="2"/>
      <c r="AB8" s="31"/>
    </row>
    <row r="9" spans="1:31" ht="13.5" customHeight="1" x14ac:dyDescent="0.25">
      <c r="A9" s="4" t="s">
        <v>27</v>
      </c>
      <c r="B9" s="9" t="s">
        <v>1</v>
      </c>
      <c r="C9" s="9" t="s">
        <v>1</v>
      </c>
      <c r="D9" s="9" t="s">
        <v>1</v>
      </c>
      <c r="E9" s="9" t="s">
        <v>1</v>
      </c>
      <c r="F9" s="9" t="s">
        <v>1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2" t="s">
        <v>1</v>
      </c>
      <c r="N9" s="21" t="s">
        <v>1</v>
      </c>
      <c r="O9" s="11" t="s">
        <v>1</v>
      </c>
      <c r="P9" s="11" t="s">
        <v>1</v>
      </c>
      <c r="Q9" s="11" t="s">
        <v>1</v>
      </c>
      <c r="R9" s="11" t="s">
        <v>1</v>
      </c>
      <c r="S9" s="11" t="s">
        <v>1</v>
      </c>
      <c r="T9" s="11" t="s">
        <v>1</v>
      </c>
      <c r="U9" s="11" t="s">
        <v>1</v>
      </c>
      <c r="V9" s="11" t="s">
        <v>1</v>
      </c>
      <c r="W9" s="11">
        <v>2175.3049999999998</v>
      </c>
      <c r="X9" s="11">
        <v>2155.2669999999998</v>
      </c>
      <c r="Y9" s="11">
        <v>2267.7289700000001</v>
      </c>
      <c r="AA9" s="2"/>
      <c r="AB9" s="31"/>
    </row>
    <row r="10" spans="1:31" ht="16.899999999999999" customHeight="1" x14ac:dyDescent="0.25">
      <c r="A10" s="4" t="s">
        <v>4</v>
      </c>
      <c r="B10" s="9">
        <v>84</v>
      </c>
      <c r="C10" s="9">
        <v>72</v>
      </c>
      <c r="D10" s="9">
        <v>57</v>
      </c>
      <c r="E10" s="10">
        <v>60</v>
      </c>
      <c r="F10" s="10">
        <v>85</v>
      </c>
      <c r="G10" s="11">
        <v>189.00398999999999</v>
      </c>
      <c r="H10" s="11">
        <v>271</v>
      </c>
      <c r="I10" s="11">
        <v>167</v>
      </c>
      <c r="J10" s="11">
        <v>44</v>
      </c>
      <c r="K10" s="11">
        <v>58.123269999999998</v>
      </c>
      <c r="L10" s="11">
        <v>63</v>
      </c>
      <c r="M10" s="12">
        <v>29</v>
      </c>
      <c r="N10" s="23">
        <v>24</v>
      </c>
      <c r="O10" s="11">
        <v>26</v>
      </c>
      <c r="P10" s="11">
        <v>33.799999999999997</v>
      </c>
      <c r="Q10" s="11">
        <v>39</v>
      </c>
      <c r="R10" s="11">
        <v>38.667000000000002</v>
      </c>
      <c r="S10" s="11">
        <v>47.314</v>
      </c>
      <c r="T10" s="11">
        <v>43.152000000000001</v>
      </c>
      <c r="U10" s="11">
        <v>40.329000000000001</v>
      </c>
      <c r="V10" s="11">
        <v>44.515000000000001</v>
      </c>
      <c r="W10" s="11">
        <v>151.16800000000001</v>
      </c>
      <c r="X10" s="11">
        <v>197.96</v>
      </c>
      <c r="Y10" s="11">
        <v>202.67526000000001</v>
      </c>
      <c r="AA10" s="2"/>
      <c r="AB10" s="31"/>
    </row>
    <row r="11" spans="1:31" ht="13.9" customHeight="1" x14ac:dyDescent="0.25">
      <c r="A11" s="4" t="s">
        <v>5</v>
      </c>
      <c r="B11" s="9">
        <v>33.6</v>
      </c>
      <c r="C11" s="10">
        <v>41.2</v>
      </c>
      <c r="D11" s="9">
        <v>344</v>
      </c>
      <c r="E11" s="10" t="s">
        <v>1</v>
      </c>
      <c r="F11" s="10" t="s">
        <v>1</v>
      </c>
      <c r="G11" s="11">
        <v>3.0200900000000002</v>
      </c>
      <c r="H11" s="11">
        <v>395</v>
      </c>
      <c r="I11" s="11">
        <v>1.5</v>
      </c>
      <c r="J11" s="11">
        <v>0.6</v>
      </c>
      <c r="K11" s="12" t="s">
        <v>1</v>
      </c>
      <c r="L11" s="12" t="s">
        <v>1</v>
      </c>
      <c r="M11" s="12" t="s">
        <v>1</v>
      </c>
      <c r="N11" s="24" t="s">
        <v>1</v>
      </c>
      <c r="O11" s="12" t="s">
        <v>1</v>
      </c>
      <c r="P11" s="12">
        <v>4.5</v>
      </c>
      <c r="Q11" s="12" t="s">
        <v>1</v>
      </c>
      <c r="R11" s="12" t="s">
        <v>1</v>
      </c>
      <c r="S11" s="12" t="s">
        <v>1</v>
      </c>
      <c r="T11" s="12" t="s">
        <v>1</v>
      </c>
      <c r="U11" s="28" t="s">
        <v>1</v>
      </c>
      <c r="V11" s="28" t="s">
        <v>1</v>
      </c>
      <c r="W11" s="28" t="s">
        <v>1</v>
      </c>
      <c r="X11" s="28" t="s">
        <v>1</v>
      </c>
      <c r="Y11" s="28"/>
    </row>
    <row r="12" spans="1:31" ht="13.15" customHeight="1" x14ac:dyDescent="0.25">
      <c r="A12" s="4" t="s">
        <v>9</v>
      </c>
      <c r="B12" s="9">
        <v>187.02799999999999</v>
      </c>
      <c r="C12" s="9">
        <v>217.167</v>
      </c>
      <c r="D12" s="9">
        <v>179.3</v>
      </c>
      <c r="E12" s="9">
        <v>225.8108</v>
      </c>
      <c r="F12" s="11">
        <v>170.57482999999999</v>
      </c>
      <c r="G12" s="11">
        <v>153.64929000000001</v>
      </c>
      <c r="H12" s="11">
        <v>126.14861000000001</v>
      </c>
      <c r="I12" s="11">
        <v>131.7345</v>
      </c>
      <c r="J12" s="11">
        <v>138.505</v>
      </c>
      <c r="K12" s="11">
        <v>116.04406</v>
      </c>
      <c r="L12" s="11">
        <v>120</v>
      </c>
      <c r="M12" s="12">
        <v>163</v>
      </c>
      <c r="N12" s="21">
        <v>78.8</v>
      </c>
      <c r="O12" s="12">
        <v>120</v>
      </c>
      <c r="P12" s="11">
        <v>90.4</v>
      </c>
      <c r="Q12" s="11">
        <v>86</v>
      </c>
      <c r="R12" s="12" t="s">
        <v>1</v>
      </c>
      <c r="S12" s="12">
        <v>106.47199999999999</v>
      </c>
      <c r="T12" s="12">
        <v>86.660499999999999</v>
      </c>
      <c r="U12" s="12">
        <v>92.23</v>
      </c>
      <c r="V12" s="12">
        <v>118.895</v>
      </c>
      <c r="W12" s="12">
        <v>89.56</v>
      </c>
      <c r="X12" s="12">
        <v>175.042</v>
      </c>
      <c r="Y12" s="12">
        <v>138.02339999999998</v>
      </c>
      <c r="AA12" s="2"/>
      <c r="AB12" s="31"/>
    </row>
    <row r="13" spans="1:31" ht="13.5" customHeight="1" x14ac:dyDescent="0.25">
      <c r="A13" s="4" t="s">
        <v>12</v>
      </c>
      <c r="B13" s="9" t="s">
        <v>1</v>
      </c>
      <c r="C13" s="10" t="s">
        <v>1</v>
      </c>
      <c r="D13" s="10" t="s">
        <v>1</v>
      </c>
      <c r="E13" s="10" t="s">
        <v>1</v>
      </c>
      <c r="F13" s="11">
        <v>232</v>
      </c>
      <c r="G13" s="10" t="s">
        <v>1</v>
      </c>
      <c r="H13" s="11">
        <v>113</v>
      </c>
      <c r="I13" s="11">
        <v>106</v>
      </c>
      <c r="J13" s="11">
        <v>120</v>
      </c>
      <c r="K13" s="11">
        <v>101.66594000000001</v>
      </c>
      <c r="L13" s="11">
        <v>133</v>
      </c>
      <c r="M13" s="12">
        <v>147</v>
      </c>
      <c r="N13" s="21">
        <v>200</v>
      </c>
      <c r="O13" s="12">
        <v>160</v>
      </c>
      <c r="P13" s="11">
        <v>118</v>
      </c>
      <c r="Q13" s="11">
        <v>144</v>
      </c>
      <c r="R13" s="12">
        <v>168</v>
      </c>
      <c r="S13" s="12">
        <v>72</v>
      </c>
      <c r="T13" s="12">
        <v>72</v>
      </c>
      <c r="U13" s="12">
        <v>144</v>
      </c>
      <c r="V13" s="12">
        <v>180</v>
      </c>
      <c r="W13" s="12">
        <v>36</v>
      </c>
      <c r="X13" s="12">
        <v>160</v>
      </c>
      <c r="Y13" s="12">
        <v>120</v>
      </c>
      <c r="AA13" s="2"/>
      <c r="AB13" s="31"/>
    </row>
    <row r="14" spans="1:31" ht="13.5" customHeight="1" x14ac:dyDescent="0.25">
      <c r="A14" s="4" t="s">
        <v>13</v>
      </c>
      <c r="B14" s="9">
        <v>2690.2930000000001</v>
      </c>
      <c r="C14" s="9">
        <v>2679.8509999999997</v>
      </c>
      <c r="D14" s="9">
        <v>2689.6</v>
      </c>
      <c r="E14" s="9">
        <v>3370.26971</v>
      </c>
      <c r="F14" s="11">
        <v>3417.4472999999998</v>
      </c>
      <c r="G14" s="11">
        <v>3621.4712300000001</v>
      </c>
      <c r="H14" s="11">
        <v>3682.7807900000003</v>
      </c>
      <c r="I14" s="11">
        <v>3693.0724</v>
      </c>
      <c r="J14" s="11">
        <v>3716.0039999999999</v>
      </c>
      <c r="K14" s="11">
        <v>3828.1583299999998</v>
      </c>
      <c r="L14" s="11">
        <v>3866</v>
      </c>
      <c r="M14" s="12">
        <v>3824</v>
      </c>
      <c r="N14" s="21">
        <v>3822.58</v>
      </c>
      <c r="O14" s="12">
        <v>3182</v>
      </c>
      <c r="P14" s="11">
        <v>3551</v>
      </c>
      <c r="Q14" s="11">
        <v>3375</v>
      </c>
      <c r="R14" s="12">
        <v>3125.6149999999998</v>
      </c>
      <c r="S14" s="12">
        <v>3255.91</v>
      </c>
      <c r="T14" s="12">
        <v>3448.18806</v>
      </c>
      <c r="U14" s="12">
        <v>3458.8589999999999</v>
      </c>
      <c r="V14" s="12">
        <v>4233.4390000000003</v>
      </c>
      <c r="W14" s="12">
        <v>3154.6849999999999</v>
      </c>
      <c r="X14" s="12">
        <v>2894.3009999999999</v>
      </c>
      <c r="Y14" s="12">
        <v>2962.4000299999998</v>
      </c>
      <c r="AA14" s="2"/>
      <c r="AB14" s="31"/>
    </row>
    <row r="15" spans="1:31" ht="16.899999999999999" customHeight="1" x14ac:dyDescent="0.25">
      <c r="A15" s="4" t="s">
        <v>7</v>
      </c>
      <c r="B15" s="9">
        <v>1244.2439999999999</v>
      </c>
      <c r="C15" s="9">
        <v>1214.1780000000001</v>
      </c>
      <c r="D15" s="9">
        <v>1150.2</v>
      </c>
      <c r="E15" s="9">
        <v>971.00248999999997</v>
      </c>
      <c r="F15" s="11">
        <v>938.01498000000004</v>
      </c>
      <c r="G15" s="11">
        <v>942.01386000000002</v>
      </c>
      <c r="H15" s="11">
        <v>963.34748000000002</v>
      </c>
      <c r="I15" s="11">
        <v>1195.8464000000001</v>
      </c>
      <c r="J15" s="11">
        <v>1219.7639999999999</v>
      </c>
      <c r="K15" s="11">
        <v>2058.1019100000003</v>
      </c>
      <c r="L15" s="11">
        <v>2011</v>
      </c>
      <c r="M15" s="12">
        <v>1995</v>
      </c>
      <c r="N15" s="21">
        <v>2088.1999999999998</v>
      </c>
      <c r="O15" s="26">
        <v>2687.8530000000001</v>
      </c>
      <c r="P15" s="27">
        <v>3382.9</v>
      </c>
      <c r="Q15" s="27">
        <v>3276</v>
      </c>
      <c r="R15" s="26">
        <v>2457.2530000000002</v>
      </c>
      <c r="S15" s="26">
        <v>2898.6289999999999</v>
      </c>
      <c r="T15" s="26">
        <v>3249.6686200000004</v>
      </c>
      <c r="U15" s="26">
        <v>3262.998</v>
      </c>
      <c r="V15" s="26">
        <v>2846.0309999999999</v>
      </c>
      <c r="W15" s="26">
        <v>1684.99</v>
      </c>
      <c r="X15" s="26">
        <v>3609.8580000000002</v>
      </c>
      <c r="Y15" s="26">
        <v>3949.5164200000004</v>
      </c>
      <c r="AA15" s="2"/>
      <c r="AB15" s="31"/>
    </row>
    <row r="16" spans="1:31" ht="13.9" customHeight="1" x14ac:dyDescent="0.25">
      <c r="A16" s="4" t="s">
        <v>18</v>
      </c>
      <c r="B16" s="9">
        <v>226.88499999999999</v>
      </c>
      <c r="C16" s="9">
        <v>258.49099999999999</v>
      </c>
      <c r="D16" s="9">
        <v>223.7</v>
      </c>
      <c r="E16" s="9">
        <v>246.69476999999998</v>
      </c>
      <c r="F16" s="11">
        <v>206.19202999999999</v>
      </c>
      <c r="G16" s="11">
        <v>167.02299000000002</v>
      </c>
      <c r="H16" s="11">
        <v>167.24196000000001</v>
      </c>
      <c r="I16" s="11">
        <v>201.14447000000001</v>
      </c>
      <c r="J16" s="11">
        <v>132.83699999999999</v>
      </c>
      <c r="K16" s="12" t="s">
        <v>1</v>
      </c>
      <c r="L16" s="12" t="s">
        <v>1</v>
      </c>
      <c r="M16" s="12" t="s">
        <v>1</v>
      </c>
      <c r="N16" s="21" t="s">
        <v>1</v>
      </c>
      <c r="O16" s="12">
        <v>0</v>
      </c>
      <c r="P16" s="12">
        <v>0</v>
      </c>
      <c r="Q16" s="12" t="s">
        <v>1</v>
      </c>
      <c r="R16" s="12" t="s">
        <v>1</v>
      </c>
      <c r="S16" s="12" t="s">
        <v>1</v>
      </c>
      <c r="T16" s="12" t="s">
        <v>1</v>
      </c>
      <c r="U16" s="12" t="s">
        <v>1</v>
      </c>
      <c r="V16" s="12" t="s">
        <v>1</v>
      </c>
      <c r="W16" s="12" t="s">
        <v>1</v>
      </c>
      <c r="X16" s="12" t="s">
        <v>1</v>
      </c>
      <c r="Y16" s="12"/>
    </row>
    <row r="17" spans="1:28" ht="13.5" customHeight="1" x14ac:dyDescent="0.25">
      <c r="A17" s="4" t="s">
        <v>19</v>
      </c>
      <c r="B17" s="9">
        <v>63.944000000000003</v>
      </c>
      <c r="C17" s="9">
        <v>89.481999999999999</v>
      </c>
      <c r="D17" s="9">
        <v>93.6</v>
      </c>
      <c r="E17" s="9">
        <v>108.19936</v>
      </c>
      <c r="F17" s="11">
        <v>54.262230000000002</v>
      </c>
      <c r="G17" s="11">
        <v>62.77317</v>
      </c>
      <c r="H17" s="11">
        <v>75.109809999999996</v>
      </c>
      <c r="I17" s="11">
        <v>74.927660000000003</v>
      </c>
      <c r="J17" s="11">
        <v>75.343999999999994</v>
      </c>
      <c r="K17" s="12">
        <v>70.593910000000008</v>
      </c>
      <c r="L17" s="12">
        <v>70</v>
      </c>
      <c r="M17" s="12">
        <v>67</v>
      </c>
      <c r="N17" s="21">
        <v>60.844999999999999</v>
      </c>
      <c r="O17" s="11">
        <v>0</v>
      </c>
      <c r="P17" s="11">
        <v>0</v>
      </c>
      <c r="Q17" s="12" t="s">
        <v>1</v>
      </c>
      <c r="R17" s="12" t="s">
        <v>1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/>
    </row>
    <row r="18" spans="1:28" ht="13.5" customHeight="1" x14ac:dyDescent="0.25">
      <c r="A18" s="4" t="s">
        <v>20</v>
      </c>
      <c r="B18" s="9">
        <v>218.751</v>
      </c>
      <c r="C18" s="9">
        <v>213.38300000000001</v>
      </c>
      <c r="D18" s="9">
        <v>193.1</v>
      </c>
      <c r="E18" s="9">
        <v>221.81076000000002</v>
      </c>
      <c r="F18" s="10">
        <v>118.06735</v>
      </c>
      <c r="G18" s="11">
        <v>127.53521000000001</v>
      </c>
      <c r="H18" s="11">
        <v>119.79519000000001</v>
      </c>
      <c r="I18" s="11">
        <v>127.73913</v>
      </c>
      <c r="J18" s="11">
        <v>122.289</v>
      </c>
      <c r="K18" s="12" t="s">
        <v>1</v>
      </c>
      <c r="L18" s="12" t="s">
        <v>1</v>
      </c>
      <c r="M18" s="12" t="s">
        <v>1</v>
      </c>
      <c r="N18" s="21" t="s">
        <v>1</v>
      </c>
      <c r="O18" s="12" t="s">
        <v>1</v>
      </c>
      <c r="P18" s="28" t="s">
        <v>1</v>
      </c>
      <c r="Q18" s="28" t="s">
        <v>1</v>
      </c>
      <c r="R18" s="28" t="s">
        <v>1</v>
      </c>
      <c r="S18" s="28" t="s">
        <v>1</v>
      </c>
      <c r="T18" s="28" t="s">
        <v>1</v>
      </c>
      <c r="U18" s="28" t="s">
        <v>1</v>
      </c>
      <c r="V18" s="28" t="s">
        <v>1</v>
      </c>
      <c r="W18" s="28" t="s">
        <v>1</v>
      </c>
      <c r="X18" s="28" t="s">
        <v>1</v>
      </c>
      <c r="Y18" s="28"/>
    </row>
    <row r="19" spans="1:28" ht="13.5" customHeight="1" x14ac:dyDescent="0.25">
      <c r="A19" s="4" t="s">
        <v>21</v>
      </c>
      <c r="B19" s="9">
        <v>113.36799999999999</v>
      </c>
      <c r="C19" s="9">
        <v>137.1</v>
      </c>
      <c r="D19" s="9">
        <v>139.4</v>
      </c>
      <c r="E19" s="9">
        <v>147.06657999999999</v>
      </c>
      <c r="F19" s="10" t="s">
        <v>1</v>
      </c>
      <c r="G19" s="10" t="s">
        <v>1</v>
      </c>
      <c r="H19" s="10" t="s">
        <v>1</v>
      </c>
      <c r="I19" s="12" t="s">
        <v>1</v>
      </c>
      <c r="J19" s="12" t="s">
        <v>1</v>
      </c>
      <c r="K19" s="12" t="s">
        <v>1</v>
      </c>
      <c r="L19" s="12" t="s">
        <v>1</v>
      </c>
      <c r="M19" s="12" t="s">
        <v>1</v>
      </c>
      <c r="N19" s="21" t="s">
        <v>1</v>
      </c>
      <c r="O19" s="12" t="s">
        <v>1</v>
      </c>
      <c r="P19" s="12" t="s">
        <v>1</v>
      </c>
      <c r="Q19" s="12" t="s">
        <v>1</v>
      </c>
      <c r="R19" s="12" t="s">
        <v>1</v>
      </c>
      <c r="S19" s="12" t="s">
        <v>1</v>
      </c>
      <c r="T19" s="28" t="s">
        <v>1</v>
      </c>
      <c r="U19" s="28" t="s">
        <v>1</v>
      </c>
      <c r="V19" s="28" t="s">
        <v>1</v>
      </c>
      <c r="W19" s="28" t="s">
        <v>1</v>
      </c>
      <c r="X19" s="28" t="s">
        <v>1</v>
      </c>
      <c r="Y19" s="28"/>
    </row>
    <row r="20" spans="1:28" ht="16.899999999999999" customHeight="1" x14ac:dyDescent="0.25">
      <c r="A20" s="4" t="s">
        <v>6</v>
      </c>
      <c r="B20" s="9">
        <v>758.7</v>
      </c>
      <c r="C20" s="10">
        <v>716.5</v>
      </c>
      <c r="D20" s="10">
        <v>786.7</v>
      </c>
      <c r="E20" s="10">
        <v>752</v>
      </c>
      <c r="F20" s="10">
        <v>793</v>
      </c>
      <c r="G20" s="11">
        <v>845.83504000000005</v>
      </c>
      <c r="H20" s="11">
        <v>933</v>
      </c>
      <c r="I20" s="11">
        <v>843</v>
      </c>
      <c r="J20" s="11">
        <v>838</v>
      </c>
      <c r="K20" s="11">
        <v>645.38054</v>
      </c>
      <c r="L20" s="11">
        <v>501</v>
      </c>
      <c r="M20" s="12">
        <v>538</v>
      </c>
      <c r="N20" s="21">
        <v>558.83723999999995</v>
      </c>
      <c r="O20" s="11">
        <v>220</v>
      </c>
      <c r="P20" s="11">
        <v>201</v>
      </c>
      <c r="Q20" s="11">
        <v>189</v>
      </c>
      <c r="R20" s="11">
        <v>201.262</v>
      </c>
      <c r="S20" s="11">
        <v>238.755</v>
      </c>
      <c r="T20" s="12">
        <v>309.21593000000001</v>
      </c>
      <c r="U20" s="12">
        <v>303.286</v>
      </c>
      <c r="V20" s="12">
        <v>305.06200000000001</v>
      </c>
      <c r="W20" s="12">
        <v>245.999</v>
      </c>
      <c r="X20" s="12">
        <v>253.71899999999999</v>
      </c>
      <c r="Y20" s="12">
        <v>265.86799999999999</v>
      </c>
      <c r="AA20" s="2"/>
      <c r="AB20" s="31"/>
    </row>
    <row r="21" spans="1:28" ht="13.9" customHeight="1" x14ac:dyDescent="0.25">
      <c r="A21" s="4" t="s">
        <v>10</v>
      </c>
      <c r="B21" s="9">
        <v>1419.21</v>
      </c>
      <c r="C21" s="9">
        <v>1556.5980000000002</v>
      </c>
      <c r="D21" s="9">
        <v>1578.9</v>
      </c>
      <c r="E21" s="9">
        <v>249.09492</v>
      </c>
      <c r="F21" s="11">
        <v>263.82946000000004</v>
      </c>
      <c r="G21" s="11">
        <v>354.67344000000003</v>
      </c>
      <c r="H21" s="11">
        <v>526.15639999999996</v>
      </c>
      <c r="I21" s="11">
        <v>414.07379000000003</v>
      </c>
      <c r="J21" s="11">
        <v>406.875</v>
      </c>
      <c r="K21" s="11">
        <v>427.56412</v>
      </c>
      <c r="L21" s="11">
        <v>399</v>
      </c>
      <c r="M21" s="12">
        <v>30</v>
      </c>
      <c r="N21" s="21">
        <v>31.43</v>
      </c>
      <c r="O21" s="11">
        <v>27</v>
      </c>
      <c r="P21" s="11">
        <v>158.5</v>
      </c>
      <c r="Q21" s="11">
        <v>78</v>
      </c>
      <c r="R21" s="11">
        <v>87.061000000000007</v>
      </c>
      <c r="S21" s="11">
        <v>75.605000000000004</v>
      </c>
      <c r="T21" s="11">
        <v>72.511619999999994</v>
      </c>
      <c r="U21" s="11">
        <v>85.152000000000001</v>
      </c>
      <c r="V21" s="11">
        <v>80.382000000000005</v>
      </c>
      <c r="W21" s="11">
        <v>61.29</v>
      </c>
      <c r="X21" s="11">
        <v>62.058999999999997</v>
      </c>
      <c r="Y21" s="11">
        <v>54.720939999999999</v>
      </c>
      <c r="AA21" s="2"/>
      <c r="AB21" s="31"/>
    </row>
    <row r="22" spans="1:28" ht="13.5" customHeight="1" x14ac:dyDescent="0.25">
      <c r="A22" s="4" t="s">
        <v>8</v>
      </c>
      <c r="B22" s="9">
        <v>512.9</v>
      </c>
      <c r="C22" s="9">
        <v>505.18</v>
      </c>
      <c r="D22" s="9">
        <v>508.7</v>
      </c>
      <c r="E22" s="9">
        <v>488.25988000000001</v>
      </c>
      <c r="F22" s="11">
        <v>525.42529999999999</v>
      </c>
      <c r="G22" s="11">
        <v>519.39184</v>
      </c>
      <c r="H22" s="11">
        <v>486.25087000000002</v>
      </c>
      <c r="I22" s="11">
        <v>520.11360000000002</v>
      </c>
      <c r="J22" s="11">
        <v>490.51400000000001</v>
      </c>
      <c r="K22" s="11">
        <v>344.26159999999999</v>
      </c>
      <c r="L22" s="11">
        <v>411</v>
      </c>
      <c r="M22" s="12">
        <v>327</v>
      </c>
      <c r="N22" s="21">
        <v>348.2</v>
      </c>
      <c r="O22" s="11">
        <v>312</v>
      </c>
      <c r="P22" s="11">
        <v>268.2</v>
      </c>
      <c r="Q22" s="11">
        <v>222</v>
      </c>
      <c r="R22" s="11">
        <v>213.92099999999999</v>
      </c>
      <c r="S22" s="11">
        <v>141.441</v>
      </c>
      <c r="T22" s="11">
        <v>153.62870000000001</v>
      </c>
      <c r="U22" s="11">
        <v>106.706</v>
      </c>
      <c r="V22" s="11">
        <v>109.63500000000001</v>
      </c>
      <c r="W22" s="11">
        <v>87.506</v>
      </c>
      <c r="X22" s="11">
        <v>108.59399999999999</v>
      </c>
      <c r="Y22" s="11">
        <v>78.624339999999989</v>
      </c>
      <c r="AA22" s="2"/>
      <c r="AB22" s="31"/>
    </row>
    <row r="23" spans="1:28" ht="13.5" customHeight="1" x14ac:dyDescent="0.25">
      <c r="A23" s="4" t="s">
        <v>11</v>
      </c>
      <c r="B23" s="9">
        <v>3455.38</v>
      </c>
      <c r="C23" s="9">
        <v>3372.6</v>
      </c>
      <c r="D23" s="9">
        <v>3567.5</v>
      </c>
      <c r="E23" s="9">
        <v>4925.3902800000005</v>
      </c>
      <c r="F23" s="11">
        <v>4971.7304899999999</v>
      </c>
      <c r="G23" s="11">
        <v>4835.0674199999994</v>
      </c>
      <c r="H23" s="11">
        <v>4823.5084699999998</v>
      </c>
      <c r="I23" s="11">
        <v>4299.9513899999993</v>
      </c>
      <c r="J23" s="11">
        <v>4226.4960000000001</v>
      </c>
      <c r="K23" s="11">
        <v>4696.4942599999995</v>
      </c>
      <c r="L23" s="11">
        <v>3890</v>
      </c>
      <c r="M23" s="12">
        <v>3140</v>
      </c>
      <c r="N23" s="21">
        <v>3849.6</v>
      </c>
      <c r="O23" s="11">
        <v>1221</v>
      </c>
      <c r="P23" s="11">
        <v>2665.7</v>
      </c>
      <c r="Q23" s="11">
        <v>1577</v>
      </c>
      <c r="R23" s="11">
        <v>1359.7629999999999</v>
      </c>
      <c r="S23" s="11">
        <v>1443.6469999999999</v>
      </c>
      <c r="T23" s="11">
        <v>1549.74566</v>
      </c>
      <c r="U23" s="11">
        <v>1580.53</v>
      </c>
      <c r="V23" s="11">
        <v>1629.2380000000001</v>
      </c>
      <c r="W23" s="11">
        <v>792.32799999999997</v>
      </c>
      <c r="X23" s="11">
        <v>1762.606</v>
      </c>
      <c r="Y23" s="11">
        <v>2327.8550800000003</v>
      </c>
      <c r="AA23" s="2"/>
      <c r="AB23" s="31"/>
    </row>
    <row r="24" spans="1:28" ht="13.5" customHeight="1" x14ac:dyDescent="0.25">
      <c r="A24" s="4" t="s">
        <v>24</v>
      </c>
      <c r="B24" s="10" t="s">
        <v>1</v>
      </c>
      <c r="C24" s="10" t="s">
        <v>1</v>
      </c>
      <c r="D24" s="10" t="s">
        <v>1</v>
      </c>
      <c r="E24" s="10" t="s">
        <v>1</v>
      </c>
      <c r="F24" s="10" t="s">
        <v>1</v>
      </c>
      <c r="G24" s="10" t="s">
        <v>1</v>
      </c>
      <c r="H24" s="10" t="s">
        <v>1</v>
      </c>
      <c r="I24" s="10" t="s">
        <v>1</v>
      </c>
      <c r="J24" s="10" t="s">
        <v>1</v>
      </c>
      <c r="K24" s="10" t="s">
        <v>1</v>
      </c>
      <c r="L24" s="10" t="s">
        <v>1</v>
      </c>
      <c r="M24" s="10" t="s">
        <v>1</v>
      </c>
      <c r="N24" s="22" t="s">
        <v>1</v>
      </c>
      <c r="O24" s="29">
        <v>667.2</v>
      </c>
      <c r="P24" s="29">
        <v>1148.9000000000001</v>
      </c>
      <c r="Q24" s="29">
        <v>958</v>
      </c>
      <c r="R24" s="29">
        <v>793.91099999999994</v>
      </c>
      <c r="S24" s="29">
        <v>986.17</v>
      </c>
      <c r="T24" s="11">
        <v>1044.3071299999999</v>
      </c>
      <c r="U24" s="11">
        <v>1065.1769999999999</v>
      </c>
      <c r="V24" s="11">
        <v>1059.5129999999999</v>
      </c>
      <c r="W24" s="11">
        <v>415.74299999999999</v>
      </c>
      <c r="X24" s="11">
        <v>675.16499999999996</v>
      </c>
      <c r="Y24" s="11">
        <v>635.46241999999995</v>
      </c>
      <c r="AA24" s="12"/>
      <c r="AB24" s="31"/>
    </row>
    <row r="25" spans="1:28" ht="16.899999999999999" customHeight="1" thickBot="1" x14ac:dyDescent="0.3">
      <c r="A25" s="13" t="s">
        <v>16</v>
      </c>
      <c r="B25" s="18">
        <v>227.13699999999997</v>
      </c>
      <c r="C25" s="19">
        <v>297.74600000000004</v>
      </c>
      <c r="D25" s="19">
        <v>266</v>
      </c>
      <c r="E25" s="19">
        <v>538.42701999999997</v>
      </c>
      <c r="F25" s="19">
        <v>463.64835999999997</v>
      </c>
      <c r="G25" s="17">
        <v>293.69022999999999</v>
      </c>
      <c r="H25" s="17">
        <v>775.50611000000004</v>
      </c>
      <c r="I25" s="17">
        <v>275.51088999999996</v>
      </c>
      <c r="J25" s="17">
        <v>25.963999999999999</v>
      </c>
      <c r="K25" s="17">
        <v>297.22550999999999</v>
      </c>
      <c r="L25" s="17">
        <v>331</v>
      </c>
      <c r="M25" s="17">
        <v>375</v>
      </c>
      <c r="N25" s="25">
        <v>791.06</v>
      </c>
      <c r="O25" s="17">
        <v>1268</v>
      </c>
      <c r="P25" s="17">
        <v>697.9</v>
      </c>
      <c r="Q25" s="17">
        <v>555</v>
      </c>
      <c r="R25" s="17">
        <v>489.47399999999999</v>
      </c>
      <c r="S25" s="17">
        <v>621.67499999999995</v>
      </c>
      <c r="T25" s="30">
        <v>627.74755000000005</v>
      </c>
      <c r="U25" s="30">
        <v>682.827</v>
      </c>
      <c r="V25" s="30">
        <v>1089.3050000000001</v>
      </c>
      <c r="W25" s="30">
        <v>1218.789</v>
      </c>
      <c r="X25" s="30">
        <v>1059.79</v>
      </c>
      <c r="Y25" s="30">
        <v>638.09792999999991</v>
      </c>
      <c r="AA25" s="2"/>
      <c r="AB25" s="31"/>
    </row>
    <row r="26" spans="1:28" ht="13.5" customHeight="1" x14ac:dyDescent="0.25">
      <c r="A26" s="14" t="s">
        <v>22</v>
      </c>
      <c r="B26" s="4"/>
      <c r="C26" s="4"/>
      <c r="D26" s="4"/>
      <c r="E26" s="4"/>
      <c r="F26" s="11"/>
      <c r="G26" s="4"/>
      <c r="H26" s="4"/>
      <c r="I26" s="1"/>
      <c r="J26" s="1"/>
      <c r="K26" s="1"/>
      <c r="L26" s="1"/>
    </row>
    <row r="27" spans="1:28" ht="13.5" customHeight="1" x14ac:dyDescent="0.25">
      <c r="A27" s="15" t="s">
        <v>25</v>
      </c>
      <c r="B27" s="4"/>
      <c r="C27" s="4"/>
      <c r="D27" s="4"/>
      <c r="E27" s="4"/>
      <c r="F27" s="11"/>
      <c r="G27" s="4"/>
      <c r="H27" s="4"/>
      <c r="I27" s="1"/>
      <c r="J27" s="1"/>
      <c r="K27" s="1"/>
      <c r="L27" s="1"/>
      <c r="X27" s="1"/>
      <c r="Y27" s="1"/>
    </row>
    <row r="28" spans="1:28" ht="13.5" customHeight="1" x14ac:dyDescent="0.25">
      <c r="A28" s="15" t="s">
        <v>26</v>
      </c>
      <c r="B28" s="4"/>
      <c r="C28" s="4"/>
      <c r="D28" s="4"/>
      <c r="E28" s="4"/>
      <c r="F28" s="11"/>
      <c r="G28" s="11"/>
      <c r="H28" s="4"/>
    </row>
    <row r="29" spans="1:28" ht="13.5" customHeight="1" x14ac:dyDescent="0.25">
      <c r="A29" s="15" t="s">
        <v>29</v>
      </c>
      <c r="B29" s="4"/>
      <c r="C29" s="4"/>
      <c r="D29" s="4"/>
      <c r="E29" s="4"/>
      <c r="F29" s="11"/>
      <c r="G29" s="4"/>
      <c r="H29" s="4"/>
    </row>
    <row r="30" spans="1:28" ht="21" customHeight="1" x14ac:dyDescent="0.25">
      <c r="A30" s="35" t="s">
        <v>37</v>
      </c>
    </row>
  </sheetData>
  <pageMargins left="0.11811023622047245" right="0.11811023622047245" top="0.74803149606299213" bottom="0.74803149606299213" header="0.31496062992125984" footer="0.31496062992125984"/>
  <pageSetup paperSize="9" scale="95" orientation="landscape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6060-81D4-4726-AD33-30A7D22736B9}">
  <dimension ref="A2:AA24"/>
  <sheetViews>
    <sheetView workbookViewId="0">
      <selection activeCell="A2" sqref="A2"/>
    </sheetView>
  </sheetViews>
  <sheetFormatPr defaultRowHeight="15" x14ac:dyDescent="0.25"/>
  <cols>
    <col min="1" max="1" width="21.5703125" customWidth="1"/>
    <col min="2" max="24" width="9.28515625" bestFit="1" customWidth="1"/>
    <col min="25" max="26" width="9.85546875" bestFit="1" customWidth="1"/>
  </cols>
  <sheetData>
    <row r="2" spans="1:27" x14ac:dyDescent="0.25">
      <c r="A2" s="36" t="s">
        <v>40</v>
      </c>
    </row>
    <row r="6" spans="1:27" x14ac:dyDescent="0.25">
      <c r="A6" s="4" t="s">
        <v>30</v>
      </c>
      <c r="B6" s="4"/>
      <c r="C6" s="3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7" x14ac:dyDescent="0.25">
      <c r="A7" s="4"/>
      <c r="B7" s="4">
        <v>2000</v>
      </c>
      <c r="C7" s="32">
        <v>2001</v>
      </c>
      <c r="D7" s="4">
        <v>2002</v>
      </c>
      <c r="E7" s="4">
        <v>2003</v>
      </c>
      <c r="F7" s="4">
        <v>2004</v>
      </c>
      <c r="G7" s="4">
        <v>2005</v>
      </c>
      <c r="H7" s="4">
        <v>2006</v>
      </c>
      <c r="I7" s="4">
        <v>2007</v>
      </c>
      <c r="J7" s="4">
        <v>2008</v>
      </c>
      <c r="K7" s="4">
        <v>2009</v>
      </c>
      <c r="L7" s="4">
        <v>2010</v>
      </c>
      <c r="M7" s="4">
        <v>2011</v>
      </c>
      <c r="N7" s="4">
        <v>2012</v>
      </c>
      <c r="O7" s="4">
        <v>2013</v>
      </c>
      <c r="P7" s="4">
        <v>2014</v>
      </c>
      <c r="Q7" s="4">
        <v>2015</v>
      </c>
      <c r="R7" s="4">
        <v>2016</v>
      </c>
      <c r="S7" s="4">
        <v>2017</v>
      </c>
      <c r="T7" s="4">
        <v>2018</v>
      </c>
      <c r="U7" s="4">
        <v>2019</v>
      </c>
      <c r="V7" s="4">
        <v>2020</v>
      </c>
      <c r="W7" s="4">
        <v>2021</v>
      </c>
      <c r="X7" s="4">
        <v>2022</v>
      </c>
      <c r="Y7" s="4">
        <v>2023</v>
      </c>
      <c r="Z7" s="4">
        <v>2024</v>
      </c>
      <c r="AA7" s="4">
        <v>2025</v>
      </c>
    </row>
    <row r="8" spans="1:27" x14ac:dyDescent="0.25">
      <c r="A8" s="4" t="s">
        <v>31</v>
      </c>
      <c r="B8" s="11">
        <v>1429</v>
      </c>
      <c r="C8" s="12">
        <v>1586</v>
      </c>
      <c r="D8" s="11">
        <v>1507</v>
      </c>
      <c r="E8" s="11">
        <v>1519</v>
      </c>
      <c r="F8" s="11">
        <v>1670</v>
      </c>
      <c r="G8" s="11">
        <v>1518</v>
      </c>
      <c r="H8" s="11">
        <v>3564</v>
      </c>
      <c r="I8" s="11">
        <v>3598</v>
      </c>
      <c r="J8" s="11">
        <v>3776</v>
      </c>
      <c r="K8" s="11">
        <v>3833</v>
      </c>
      <c r="L8" s="11">
        <v>3706</v>
      </c>
      <c r="M8" s="11">
        <v>3612</v>
      </c>
      <c r="N8" s="11">
        <v>3583</v>
      </c>
      <c r="O8" s="11">
        <v>3489</v>
      </c>
      <c r="P8" s="11">
        <v>3298</v>
      </c>
      <c r="Q8" s="11">
        <v>2522</v>
      </c>
      <c r="R8" s="11">
        <v>3220.7999999999997</v>
      </c>
      <c r="S8" s="11">
        <v>2755</v>
      </c>
      <c r="T8" s="11">
        <v>2701.797</v>
      </c>
      <c r="U8" s="11">
        <v>2728.6289999999999</v>
      </c>
      <c r="V8" s="11">
        <v>2727.5343199999998</v>
      </c>
      <c r="W8" s="11">
        <v>2674.2170000000001</v>
      </c>
      <c r="X8" s="11">
        <v>2649.1869999999999</v>
      </c>
      <c r="Y8" s="11">
        <f>SUM(Blad1!W6:W7,Blad1!W9)</f>
        <v>2276.1789999999996</v>
      </c>
      <c r="Z8" s="11">
        <f>SUM(Blad1!X6:X7,Blad1!X9)</f>
        <v>2154.7729999999997</v>
      </c>
      <c r="AA8" s="11">
        <f>SUM(Blad1!Y6:Y7,Blad1!Y9)</f>
        <v>2262.1902100000002</v>
      </c>
    </row>
    <row r="9" spans="1:27" x14ac:dyDescent="0.25">
      <c r="A9" s="4" t="s">
        <v>32</v>
      </c>
      <c r="B9" s="27">
        <v>2979</v>
      </c>
      <c r="C9" s="26">
        <v>3334</v>
      </c>
      <c r="D9" s="27">
        <v>3455.38</v>
      </c>
      <c r="E9" s="27">
        <v>3372.6</v>
      </c>
      <c r="F9" s="27">
        <v>3567.5</v>
      </c>
      <c r="G9" s="27">
        <v>4925.3902800000005</v>
      </c>
      <c r="H9" s="27">
        <v>4971.7304899999999</v>
      </c>
      <c r="I9" s="27">
        <v>4835.0674199999994</v>
      </c>
      <c r="J9" s="27">
        <v>4823.5084699999998</v>
      </c>
      <c r="K9" s="27">
        <v>4299.9513899999993</v>
      </c>
      <c r="L9" s="27">
        <v>4226.4960000000001</v>
      </c>
      <c r="M9" s="27">
        <v>4696.4942599999995</v>
      </c>
      <c r="N9" s="27">
        <v>3890</v>
      </c>
      <c r="O9" s="27">
        <v>3140</v>
      </c>
      <c r="P9" s="27">
        <v>3849.6</v>
      </c>
      <c r="Q9" s="27">
        <v>1434.74</v>
      </c>
      <c r="R9" s="27">
        <v>3814.6</v>
      </c>
      <c r="S9" s="11">
        <v>2535.5650000000001</v>
      </c>
      <c r="T9" s="11">
        <v>2153.674</v>
      </c>
      <c r="U9" s="11">
        <v>2429.817</v>
      </c>
      <c r="V9" s="11">
        <v>2594.0527899999997</v>
      </c>
      <c r="W9" s="11">
        <v>2645.7069999999999</v>
      </c>
      <c r="X9" s="11">
        <v>2688.7510000000002</v>
      </c>
      <c r="Y9" s="11">
        <f>SUM(Blad1!W23:W24)</f>
        <v>1208.0709999999999</v>
      </c>
      <c r="Z9" s="11">
        <f>SUM(Blad1!X23:X24)</f>
        <v>2437.7709999999997</v>
      </c>
      <c r="AA9" s="11">
        <f>SUM(Blad1!Y23:Y24)</f>
        <v>2963.3175000000001</v>
      </c>
    </row>
    <row r="10" spans="1:27" x14ac:dyDescent="0.25">
      <c r="A10" s="4" t="s">
        <v>33</v>
      </c>
      <c r="B10" s="27">
        <v>2660</v>
      </c>
      <c r="C10" s="26">
        <v>2652</v>
      </c>
      <c r="D10" s="27">
        <v>2690.2930000000001</v>
      </c>
      <c r="E10" s="27">
        <v>2679.8509999999997</v>
      </c>
      <c r="F10" s="27">
        <v>2689.6</v>
      </c>
      <c r="G10" s="27">
        <v>3370.26971</v>
      </c>
      <c r="H10" s="27">
        <v>3417.4472999999998</v>
      </c>
      <c r="I10" s="27">
        <v>3621.4712300000001</v>
      </c>
      <c r="J10" s="27">
        <v>3682.7807900000003</v>
      </c>
      <c r="K10" s="27">
        <v>3693.0724</v>
      </c>
      <c r="L10" s="27">
        <v>3716.0039999999999</v>
      </c>
      <c r="M10" s="27">
        <v>3828.1583299999998</v>
      </c>
      <c r="N10" s="27">
        <v>3866</v>
      </c>
      <c r="O10" s="27">
        <v>3824</v>
      </c>
      <c r="P10" s="27">
        <v>3822.58</v>
      </c>
      <c r="Q10" s="27">
        <v>3181.5940000000001</v>
      </c>
      <c r="R10" s="27">
        <v>3551</v>
      </c>
      <c r="S10" s="11">
        <v>3375.1</v>
      </c>
      <c r="T10" s="11">
        <v>3125.6149999999998</v>
      </c>
      <c r="U10" s="11">
        <v>3255.91</v>
      </c>
      <c r="V10" s="11">
        <v>3448.18806</v>
      </c>
      <c r="W10" s="11">
        <v>3458.8589999999999</v>
      </c>
      <c r="X10" s="11">
        <v>4233.4390000000003</v>
      </c>
      <c r="Y10" s="11">
        <f>Blad1!W14</f>
        <v>3154.6849999999999</v>
      </c>
      <c r="Z10" s="11">
        <f>Blad1!X14</f>
        <v>2894.3009999999999</v>
      </c>
      <c r="AA10" s="11">
        <f>Blad1!Y14</f>
        <v>2962.4000299999998</v>
      </c>
    </row>
    <row r="11" spans="1:27" x14ac:dyDescent="0.25">
      <c r="A11" s="4" t="s">
        <v>34</v>
      </c>
      <c r="B11" s="27">
        <v>1201</v>
      </c>
      <c r="C11" s="26">
        <v>2498</v>
      </c>
      <c r="D11" s="27">
        <v>286.78100000000001</v>
      </c>
      <c r="E11" s="27">
        <v>643.88400000000001</v>
      </c>
      <c r="F11" s="27">
        <v>691</v>
      </c>
      <c r="G11" s="27">
        <v>793</v>
      </c>
      <c r="H11" s="27">
        <v>1450</v>
      </c>
      <c r="I11" s="27">
        <v>1980.0909999999999</v>
      </c>
      <c r="J11" s="27">
        <v>1054</v>
      </c>
      <c r="K11" s="27">
        <v>1183</v>
      </c>
      <c r="L11" s="27">
        <v>1314</v>
      </c>
      <c r="M11" s="27">
        <v>995.69875999999999</v>
      </c>
      <c r="N11" s="27">
        <v>1062</v>
      </c>
      <c r="O11" s="27">
        <v>1523</v>
      </c>
      <c r="P11" s="27">
        <v>673.04001000000005</v>
      </c>
      <c r="Q11" s="27">
        <v>888.2</v>
      </c>
      <c r="R11" s="27">
        <v>1084.5999999999999</v>
      </c>
      <c r="S11" s="11">
        <v>427.54</v>
      </c>
      <c r="T11" s="11">
        <v>342.84899999999999</v>
      </c>
      <c r="U11" s="11">
        <v>610.92600000000004</v>
      </c>
      <c r="V11" s="11">
        <v>1978.1110000000001</v>
      </c>
      <c r="W11" s="11">
        <v>583.30200000000002</v>
      </c>
      <c r="X11" s="11">
        <v>490.72</v>
      </c>
      <c r="Y11" s="11">
        <f>SUM(Blad1!W8)</f>
        <v>2083.5149999999999</v>
      </c>
      <c r="Z11" s="11">
        <f>SUM(Blad1!X8)</f>
        <v>885.41899999999998</v>
      </c>
      <c r="AA11" s="11">
        <f>SUM(Blad1!Y8)</f>
        <v>1913.1279999999999</v>
      </c>
    </row>
    <row r="12" spans="1:27" x14ac:dyDescent="0.25">
      <c r="A12" s="4" t="s">
        <v>35</v>
      </c>
      <c r="B12" s="27">
        <v>5407</v>
      </c>
      <c r="C12" s="26">
        <v>5011</v>
      </c>
      <c r="D12" s="27">
        <v>5089.7670000000007</v>
      </c>
      <c r="E12" s="27">
        <v>5319.0250000000005</v>
      </c>
      <c r="F12" s="27">
        <v>5520.5999999999995</v>
      </c>
      <c r="G12" s="27">
        <v>4008.3665800000003</v>
      </c>
      <c r="H12" s="27">
        <v>3850.0145400000001</v>
      </c>
      <c r="I12" s="27">
        <v>3658.6091500000002</v>
      </c>
      <c r="J12" s="27">
        <v>4951.5564300000005</v>
      </c>
      <c r="K12" s="27">
        <v>4058.5904400000004</v>
      </c>
      <c r="L12" s="27">
        <v>3614.692</v>
      </c>
      <c r="M12" s="27">
        <v>4118.9608600000001</v>
      </c>
      <c r="N12" s="27">
        <v>4039</v>
      </c>
      <c r="O12" s="27">
        <v>3671</v>
      </c>
      <c r="P12" s="27">
        <v>4181.3722399999988</v>
      </c>
      <c r="Q12" s="27">
        <v>5274.6270000000004</v>
      </c>
      <c r="R12" s="27">
        <v>4955.2</v>
      </c>
      <c r="S12" s="11">
        <v>4590.3649999999998</v>
      </c>
      <c r="T12" s="11">
        <v>3655.6380000000004</v>
      </c>
      <c r="U12" s="11">
        <v>4201.8909999999996</v>
      </c>
      <c r="V12" s="11">
        <v>4614.5849200000002</v>
      </c>
      <c r="W12" s="11">
        <v>4717.5280000000002</v>
      </c>
      <c r="X12" s="11">
        <v>4773.8249999999998</v>
      </c>
      <c r="Y12" s="11">
        <f>SUM(Blad1!W10:W13,Blad1!W15:W18,Blad1!W20:W22,Blad1!W25)</f>
        <v>3575.3019999999997</v>
      </c>
      <c r="Z12" s="11">
        <f>SUM(Blad1!X10:X13,Blad1!X15:X18,Blad1!X20:X22,Blad1!X25)</f>
        <v>5627.0220000000008</v>
      </c>
      <c r="AA12" s="11">
        <f>SUM(Blad1!Y10:Y13,Blad1!Y15:Y18,Blad1!Y20:Y22,Blad1!Y25)</f>
        <v>5447.5262900000007</v>
      </c>
    </row>
    <row r="13" spans="1:27" x14ac:dyDescent="0.25">
      <c r="A13" s="4"/>
      <c r="B13" s="4"/>
      <c r="C13" s="32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x14ac:dyDescent="0.25">
      <c r="A14" s="4"/>
      <c r="B14" s="11">
        <f>SUM(B8:B12)</f>
        <v>13676</v>
      </c>
      <c r="C14" s="12">
        <f t="shared" ref="C14:S14" si="0">SUM(C8:C12)</f>
        <v>15081</v>
      </c>
      <c r="D14" s="11">
        <f t="shared" si="0"/>
        <v>13029.221000000001</v>
      </c>
      <c r="E14" s="11">
        <f t="shared" si="0"/>
        <v>13534.36</v>
      </c>
      <c r="F14" s="11">
        <f t="shared" si="0"/>
        <v>14138.7</v>
      </c>
      <c r="G14" s="11">
        <f t="shared" si="0"/>
        <v>14615.02657</v>
      </c>
      <c r="H14" s="11">
        <f t="shared" si="0"/>
        <v>17253.192329999998</v>
      </c>
      <c r="I14" s="11">
        <f t="shared" si="0"/>
        <v>17693.238799999999</v>
      </c>
      <c r="J14" s="11">
        <f t="shared" si="0"/>
        <v>18287.845690000002</v>
      </c>
      <c r="K14" s="11">
        <f t="shared" si="0"/>
        <v>17067.614229999999</v>
      </c>
      <c r="L14" s="11">
        <f t="shared" si="0"/>
        <v>16577.191999999999</v>
      </c>
      <c r="M14" s="11">
        <f t="shared" si="0"/>
        <v>17251.31221</v>
      </c>
      <c r="N14" s="11">
        <f t="shared" si="0"/>
        <v>16440</v>
      </c>
      <c r="O14" s="11">
        <f t="shared" si="0"/>
        <v>15647</v>
      </c>
      <c r="P14" s="11">
        <f t="shared" si="0"/>
        <v>15824.59225</v>
      </c>
      <c r="Q14" s="11">
        <f t="shared" si="0"/>
        <v>13301.161</v>
      </c>
      <c r="R14" s="11">
        <f t="shared" si="0"/>
        <v>16626.2</v>
      </c>
      <c r="S14" s="11">
        <f t="shared" si="0"/>
        <v>13683.570000000002</v>
      </c>
      <c r="T14" s="11">
        <v>11979.573</v>
      </c>
      <c r="U14" s="11">
        <v>13227.172999999999</v>
      </c>
      <c r="V14" s="11">
        <v>15362.471089999999</v>
      </c>
      <c r="W14" s="11">
        <f>SUM(W8:W12)</f>
        <v>14079.612999999999</v>
      </c>
      <c r="X14" s="11">
        <f>SUM(X8:X12)</f>
        <v>14835.921999999999</v>
      </c>
      <c r="Y14" s="11">
        <f>SUM(Y8:Y12)</f>
        <v>12297.751999999999</v>
      </c>
      <c r="Z14" s="11">
        <f t="shared" ref="Z14:AA14" si="1">SUM(Z8:Z12)</f>
        <v>13999.286</v>
      </c>
      <c r="AA14" s="11">
        <f t="shared" si="1"/>
        <v>15548.562030000001</v>
      </c>
    </row>
    <row r="15" spans="1:27" x14ac:dyDescent="0.25">
      <c r="A15" s="4"/>
      <c r="B15" s="4"/>
      <c r="C15" s="32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x14ac:dyDescent="0.25">
      <c r="A16" s="4" t="s">
        <v>36</v>
      </c>
      <c r="B16" s="4"/>
      <c r="C16" s="3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25">
      <c r="A17" s="4"/>
      <c r="B17" s="4">
        <v>2000</v>
      </c>
      <c r="C17" s="32">
        <v>2001</v>
      </c>
      <c r="D17" s="4">
        <v>2002</v>
      </c>
      <c r="E17" s="4">
        <v>2003</v>
      </c>
      <c r="F17" s="4">
        <v>2004</v>
      </c>
      <c r="G17" s="4">
        <v>2005</v>
      </c>
      <c r="H17" s="4">
        <v>2006</v>
      </c>
      <c r="I17" s="4">
        <v>2007</v>
      </c>
      <c r="J17" s="4">
        <v>2008</v>
      </c>
      <c r="K17" s="4">
        <v>2009</v>
      </c>
      <c r="L17" s="4">
        <v>2010</v>
      </c>
      <c r="M17" s="4">
        <v>2011</v>
      </c>
      <c r="N17" s="4">
        <v>2012</v>
      </c>
      <c r="O17" s="4">
        <v>2013</v>
      </c>
      <c r="P17" s="4">
        <v>2014</v>
      </c>
      <c r="Q17" s="4">
        <v>2015</v>
      </c>
      <c r="R17" s="4">
        <v>2016</v>
      </c>
      <c r="S17" s="4">
        <v>2017</v>
      </c>
      <c r="T17" s="4">
        <v>2018</v>
      </c>
      <c r="U17" s="4">
        <v>2019</v>
      </c>
      <c r="V17" s="4">
        <v>2020</v>
      </c>
      <c r="W17" s="4">
        <v>2021</v>
      </c>
      <c r="X17" s="4">
        <v>2022</v>
      </c>
      <c r="Y17" s="4">
        <v>2023</v>
      </c>
      <c r="Z17" s="4">
        <v>2024</v>
      </c>
      <c r="AA17" s="4">
        <v>2025</v>
      </c>
    </row>
    <row r="18" spans="1:27" x14ac:dyDescent="0.25">
      <c r="A18" s="4" t="s">
        <v>38</v>
      </c>
      <c r="B18" s="33">
        <f t="shared" ref="B18:V22" si="2">B8/1000</f>
        <v>1.429</v>
      </c>
      <c r="C18" s="34">
        <f t="shared" si="2"/>
        <v>1.5860000000000001</v>
      </c>
      <c r="D18" s="33">
        <f t="shared" si="2"/>
        <v>1.5069999999999999</v>
      </c>
      <c r="E18" s="33">
        <f t="shared" si="2"/>
        <v>1.5189999999999999</v>
      </c>
      <c r="F18" s="33">
        <f t="shared" si="2"/>
        <v>1.67</v>
      </c>
      <c r="G18" s="33">
        <f t="shared" si="2"/>
        <v>1.518</v>
      </c>
      <c r="H18" s="33">
        <f t="shared" si="2"/>
        <v>3.5640000000000001</v>
      </c>
      <c r="I18" s="33">
        <f t="shared" si="2"/>
        <v>3.5979999999999999</v>
      </c>
      <c r="J18" s="33">
        <f t="shared" si="2"/>
        <v>3.7759999999999998</v>
      </c>
      <c r="K18" s="33">
        <f t="shared" si="2"/>
        <v>3.8330000000000002</v>
      </c>
      <c r="L18" s="33">
        <f t="shared" si="2"/>
        <v>3.706</v>
      </c>
      <c r="M18" s="33">
        <f t="shared" si="2"/>
        <v>3.6120000000000001</v>
      </c>
      <c r="N18" s="33">
        <f t="shared" si="2"/>
        <v>3.5830000000000002</v>
      </c>
      <c r="O18" s="33">
        <f t="shared" si="2"/>
        <v>3.4889999999999999</v>
      </c>
      <c r="P18" s="33">
        <f t="shared" si="2"/>
        <v>3.298</v>
      </c>
      <c r="Q18" s="33">
        <f t="shared" si="2"/>
        <v>2.5219999999999998</v>
      </c>
      <c r="R18" s="33">
        <f t="shared" si="2"/>
        <v>3.2207999999999997</v>
      </c>
      <c r="S18" s="33">
        <f t="shared" si="2"/>
        <v>2.7549999999999999</v>
      </c>
      <c r="T18" s="33">
        <f t="shared" si="2"/>
        <v>2.701797</v>
      </c>
      <c r="U18" s="33">
        <f t="shared" si="2"/>
        <v>2.7286289999999997</v>
      </c>
      <c r="V18" s="33">
        <f t="shared" si="2"/>
        <v>2.7275343199999997</v>
      </c>
      <c r="W18" s="33">
        <f>W8/1000</f>
        <v>2.6742170000000001</v>
      </c>
      <c r="X18" s="33">
        <f>X8/1000</f>
        <v>2.649187</v>
      </c>
      <c r="Y18" s="33">
        <f t="shared" ref="Y18" si="3">Y8/1000</f>
        <v>2.2761789999999995</v>
      </c>
      <c r="Z18" s="33">
        <f t="shared" ref="Z18:AA18" si="4">Z8/1000</f>
        <v>2.1547729999999996</v>
      </c>
      <c r="AA18" s="33">
        <f t="shared" si="4"/>
        <v>2.2621902100000004</v>
      </c>
    </row>
    <row r="19" spans="1:27" x14ac:dyDescent="0.25">
      <c r="A19" s="4" t="s">
        <v>11</v>
      </c>
      <c r="B19" s="33">
        <f t="shared" si="2"/>
        <v>2.9790000000000001</v>
      </c>
      <c r="C19" s="34">
        <f t="shared" si="2"/>
        <v>3.3340000000000001</v>
      </c>
      <c r="D19" s="33">
        <f t="shared" si="2"/>
        <v>3.4553799999999999</v>
      </c>
      <c r="E19" s="33">
        <f t="shared" si="2"/>
        <v>3.3725999999999998</v>
      </c>
      <c r="F19" s="33">
        <f t="shared" si="2"/>
        <v>3.5674999999999999</v>
      </c>
      <c r="G19" s="33">
        <f t="shared" si="2"/>
        <v>4.9253902800000002</v>
      </c>
      <c r="H19" s="33">
        <f t="shared" si="2"/>
        <v>4.9717304899999997</v>
      </c>
      <c r="I19" s="33">
        <f t="shared" si="2"/>
        <v>4.8350674199999997</v>
      </c>
      <c r="J19" s="33">
        <f t="shared" si="2"/>
        <v>4.8235084700000002</v>
      </c>
      <c r="K19" s="33">
        <f t="shared" si="2"/>
        <v>4.2999513899999995</v>
      </c>
      <c r="L19" s="33">
        <f t="shared" si="2"/>
        <v>4.226496</v>
      </c>
      <c r="M19" s="33">
        <f t="shared" si="2"/>
        <v>4.6964942599999997</v>
      </c>
      <c r="N19" s="33">
        <f t="shared" si="2"/>
        <v>3.89</v>
      </c>
      <c r="O19" s="33">
        <f t="shared" si="2"/>
        <v>3.14</v>
      </c>
      <c r="P19" s="33">
        <f t="shared" si="2"/>
        <v>3.8495999999999997</v>
      </c>
      <c r="Q19" s="33">
        <f t="shared" si="2"/>
        <v>1.4347399999999999</v>
      </c>
      <c r="R19" s="33">
        <f t="shared" si="2"/>
        <v>3.8146</v>
      </c>
      <c r="S19" s="33">
        <f t="shared" si="2"/>
        <v>2.5355650000000001</v>
      </c>
      <c r="T19" s="33">
        <f t="shared" si="2"/>
        <v>2.1536740000000001</v>
      </c>
      <c r="U19" s="33">
        <f t="shared" si="2"/>
        <v>2.4298169999999999</v>
      </c>
      <c r="V19" s="33">
        <f t="shared" si="2"/>
        <v>2.5940527899999997</v>
      </c>
      <c r="W19" s="33">
        <f t="shared" ref="W19:Y22" si="5">W9/1000</f>
        <v>2.6457069999999998</v>
      </c>
      <c r="X19" s="33">
        <f t="shared" si="5"/>
        <v>2.6887510000000003</v>
      </c>
      <c r="Y19" s="33">
        <f t="shared" si="5"/>
        <v>1.2080709999999999</v>
      </c>
      <c r="Z19" s="33">
        <f t="shared" ref="Z19:AA19" si="6">Z9/1000</f>
        <v>2.4377709999999997</v>
      </c>
      <c r="AA19" s="33">
        <f t="shared" si="6"/>
        <v>2.9633175</v>
      </c>
    </row>
    <row r="20" spans="1:27" x14ac:dyDescent="0.25">
      <c r="A20" s="4" t="s">
        <v>39</v>
      </c>
      <c r="B20" s="33">
        <f t="shared" si="2"/>
        <v>2.66</v>
      </c>
      <c r="C20" s="34">
        <f t="shared" si="2"/>
        <v>2.6520000000000001</v>
      </c>
      <c r="D20" s="33">
        <f t="shared" si="2"/>
        <v>2.690293</v>
      </c>
      <c r="E20" s="33">
        <f t="shared" si="2"/>
        <v>2.6798509999999998</v>
      </c>
      <c r="F20" s="33">
        <f t="shared" si="2"/>
        <v>2.6896</v>
      </c>
      <c r="G20" s="33">
        <f t="shared" si="2"/>
        <v>3.3702697100000001</v>
      </c>
      <c r="H20" s="33">
        <f t="shared" si="2"/>
        <v>3.4174472999999996</v>
      </c>
      <c r="I20" s="33">
        <f t="shared" si="2"/>
        <v>3.62147123</v>
      </c>
      <c r="J20" s="33">
        <f t="shared" si="2"/>
        <v>3.6827807900000002</v>
      </c>
      <c r="K20" s="33">
        <f t="shared" si="2"/>
        <v>3.6930724000000001</v>
      </c>
      <c r="L20" s="33">
        <f t="shared" si="2"/>
        <v>3.7160039999999999</v>
      </c>
      <c r="M20" s="33">
        <f t="shared" si="2"/>
        <v>3.8281583299999999</v>
      </c>
      <c r="N20" s="33">
        <f t="shared" si="2"/>
        <v>3.8660000000000001</v>
      </c>
      <c r="O20" s="33">
        <f t="shared" si="2"/>
        <v>3.8239999999999998</v>
      </c>
      <c r="P20" s="33">
        <f t="shared" si="2"/>
        <v>3.8225799999999999</v>
      </c>
      <c r="Q20" s="33">
        <f t="shared" si="2"/>
        <v>3.181594</v>
      </c>
      <c r="R20" s="33">
        <f t="shared" si="2"/>
        <v>3.5510000000000002</v>
      </c>
      <c r="S20" s="33">
        <f t="shared" si="2"/>
        <v>3.3750999999999998</v>
      </c>
      <c r="T20" s="33">
        <f t="shared" si="2"/>
        <v>3.1256149999999998</v>
      </c>
      <c r="U20" s="33">
        <f t="shared" si="2"/>
        <v>3.2559099999999996</v>
      </c>
      <c r="V20" s="33">
        <f t="shared" si="2"/>
        <v>3.4481880600000001</v>
      </c>
      <c r="W20" s="33">
        <f t="shared" si="5"/>
        <v>3.4588589999999999</v>
      </c>
      <c r="X20" s="33">
        <f t="shared" si="5"/>
        <v>4.2334390000000006</v>
      </c>
      <c r="Y20" s="33">
        <f t="shared" si="5"/>
        <v>3.1546849999999997</v>
      </c>
      <c r="Z20" s="33">
        <f t="shared" ref="Z20:AA20" si="7">Z10/1000</f>
        <v>2.894301</v>
      </c>
      <c r="AA20" s="33">
        <f t="shared" si="7"/>
        <v>2.96240003</v>
      </c>
    </row>
    <row r="21" spans="1:27" x14ac:dyDescent="0.25">
      <c r="A21" s="4" t="s">
        <v>14</v>
      </c>
      <c r="B21" s="33">
        <f t="shared" si="2"/>
        <v>1.2010000000000001</v>
      </c>
      <c r="C21" s="34">
        <f t="shared" si="2"/>
        <v>2.4980000000000002</v>
      </c>
      <c r="D21" s="33">
        <f t="shared" si="2"/>
        <v>0.28678100000000001</v>
      </c>
      <c r="E21" s="33">
        <f t="shared" si="2"/>
        <v>0.64388400000000001</v>
      </c>
      <c r="F21" s="33">
        <f t="shared" si="2"/>
        <v>0.69099999999999995</v>
      </c>
      <c r="G21" s="33">
        <f t="shared" si="2"/>
        <v>0.79300000000000004</v>
      </c>
      <c r="H21" s="33">
        <f t="shared" si="2"/>
        <v>1.45</v>
      </c>
      <c r="I21" s="33">
        <f t="shared" si="2"/>
        <v>1.9800909999999998</v>
      </c>
      <c r="J21" s="33">
        <f t="shared" si="2"/>
        <v>1.054</v>
      </c>
      <c r="K21" s="33">
        <f t="shared" si="2"/>
        <v>1.1830000000000001</v>
      </c>
      <c r="L21" s="33">
        <f t="shared" si="2"/>
        <v>1.3140000000000001</v>
      </c>
      <c r="M21" s="33">
        <f t="shared" si="2"/>
        <v>0.99569876000000002</v>
      </c>
      <c r="N21" s="33">
        <f t="shared" si="2"/>
        <v>1.0620000000000001</v>
      </c>
      <c r="O21" s="33">
        <f t="shared" si="2"/>
        <v>1.5229999999999999</v>
      </c>
      <c r="P21" s="33">
        <f t="shared" si="2"/>
        <v>0.67304001000000002</v>
      </c>
      <c r="Q21" s="33">
        <f t="shared" si="2"/>
        <v>0.8882000000000001</v>
      </c>
      <c r="R21" s="33">
        <f t="shared" si="2"/>
        <v>1.0846</v>
      </c>
      <c r="S21" s="33">
        <f t="shared" si="2"/>
        <v>0.42754000000000003</v>
      </c>
      <c r="T21" s="33">
        <f t="shared" si="2"/>
        <v>0.34284900000000001</v>
      </c>
      <c r="U21" s="33">
        <f t="shared" si="2"/>
        <v>0.61092600000000008</v>
      </c>
      <c r="V21" s="33">
        <f t="shared" si="2"/>
        <v>1.9781110000000002</v>
      </c>
      <c r="W21" s="33">
        <f t="shared" si="5"/>
        <v>0.58330199999999999</v>
      </c>
      <c r="X21" s="33">
        <f t="shared" si="5"/>
        <v>0.49072000000000005</v>
      </c>
      <c r="Y21" s="33">
        <f t="shared" si="5"/>
        <v>2.0835149999999998</v>
      </c>
      <c r="Z21" s="33">
        <f t="shared" ref="Z21:AA21" si="8">Z11/1000</f>
        <v>0.88541899999999996</v>
      </c>
      <c r="AA21" s="33">
        <f t="shared" si="8"/>
        <v>1.9131279999999999</v>
      </c>
    </row>
    <row r="22" spans="1:27" x14ac:dyDescent="0.25">
      <c r="A22" s="4" t="s">
        <v>16</v>
      </c>
      <c r="B22" s="33">
        <f t="shared" si="2"/>
        <v>5.407</v>
      </c>
      <c r="C22" s="34">
        <f t="shared" si="2"/>
        <v>5.0110000000000001</v>
      </c>
      <c r="D22" s="33">
        <f t="shared" si="2"/>
        <v>5.089767000000001</v>
      </c>
      <c r="E22" s="33">
        <f t="shared" si="2"/>
        <v>5.3190250000000008</v>
      </c>
      <c r="F22" s="33">
        <f t="shared" si="2"/>
        <v>5.5205999999999991</v>
      </c>
      <c r="G22" s="33">
        <f t="shared" si="2"/>
        <v>4.0083665800000006</v>
      </c>
      <c r="H22" s="33">
        <f t="shared" si="2"/>
        <v>3.8500145400000001</v>
      </c>
      <c r="I22" s="33">
        <f t="shared" si="2"/>
        <v>3.6586091500000002</v>
      </c>
      <c r="J22" s="33">
        <f t="shared" si="2"/>
        <v>4.9515564300000001</v>
      </c>
      <c r="K22" s="33">
        <f t="shared" si="2"/>
        <v>4.0585904400000006</v>
      </c>
      <c r="L22" s="33">
        <f t="shared" si="2"/>
        <v>3.6146919999999998</v>
      </c>
      <c r="M22" s="33">
        <f t="shared" si="2"/>
        <v>4.1189608600000005</v>
      </c>
      <c r="N22" s="33">
        <f t="shared" si="2"/>
        <v>4.0389999999999997</v>
      </c>
      <c r="O22" s="33">
        <f t="shared" si="2"/>
        <v>3.6709999999999998</v>
      </c>
      <c r="P22" s="33">
        <f t="shared" si="2"/>
        <v>4.1813722399999991</v>
      </c>
      <c r="Q22" s="33">
        <f t="shared" si="2"/>
        <v>5.2746270000000006</v>
      </c>
      <c r="R22" s="33">
        <f t="shared" si="2"/>
        <v>4.9551999999999996</v>
      </c>
      <c r="S22" s="33">
        <f t="shared" si="2"/>
        <v>4.5903649999999994</v>
      </c>
      <c r="T22" s="33">
        <f t="shared" si="2"/>
        <v>3.6556380000000002</v>
      </c>
      <c r="U22" s="33">
        <f t="shared" si="2"/>
        <v>4.2018909999999998</v>
      </c>
      <c r="V22" s="33">
        <f t="shared" si="2"/>
        <v>4.6145849200000004</v>
      </c>
      <c r="W22" s="33">
        <f t="shared" si="5"/>
        <v>4.7175280000000006</v>
      </c>
      <c r="X22" s="33">
        <f t="shared" si="5"/>
        <v>4.7738249999999995</v>
      </c>
      <c r="Y22" s="33">
        <f t="shared" si="5"/>
        <v>3.5753019999999998</v>
      </c>
      <c r="Z22" s="33">
        <f t="shared" ref="Z22:AA22" si="9">Z12/1000</f>
        <v>5.6270220000000011</v>
      </c>
      <c r="AA22" s="33">
        <f t="shared" si="9"/>
        <v>5.4475262900000008</v>
      </c>
    </row>
    <row r="23" spans="1:27" x14ac:dyDescent="0.25">
      <c r="A23" s="4"/>
      <c r="B23" s="33"/>
      <c r="C23" s="34"/>
      <c r="D23" s="33"/>
      <c r="E23" s="33"/>
      <c r="F23" s="33"/>
      <c r="G23" s="33"/>
      <c r="H23" s="33"/>
      <c r="I23" s="33"/>
      <c r="J23" s="33"/>
      <c r="K23" s="3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5">
      <c r="A24" s="4"/>
      <c r="B24" s="33">
        <f>SUM(B18:B22)</f>
        <v>13.676</v>
      </c>
      <c r="C24" s="34">
        <f t="shared" ref="C24:P24" si="10">SUM(C18:C22)</f>
        <v>15.081</v>
      </c>
      <c r="D24" s="33">
        <f t="shared" si="10"/>
        <v>13.029221000000001</v>
      </c>
      <c r="E24" s="33">
        <f t="shared" si="10"/>
        <v>13.53436</v>
      </c>
      <c r="F24" s="33">
        <f t="shared" si="10"/>
        <v>14.1387</v>
      </c>
      <c r="G24" s="33">
        <f t="shared" si="10"/>
        <v>14.615026569999999</v>
      </c>
      <c r="H24" s="33">
        <f t="shared" si="10"/>
        <v>17.253192329999997</v>
      </c>
      <c r="I24" s="33">
        <f t="shared" si="10"/>
        <v>17.693238800000003</v>
      </c>
      <c r="J24" s="33">
        <f t="shared" si="10"/>
        <v>18.287845690000001</v>
      </c>
      <c r="K24" s="33">
        <f t="shared" si="10"/>
        <v>17.06761423</v>
      </c>
      <c r="L24" s="33">
        <f t="shared" si="10"/>
        <v>16.577192</v>
      </c>
      <c r="M24" s="33">
        <f t="shared" si="10"/>
        <v>17.251312210000002</v>
      </c>
      <c r="N24" s="33">
        <f t="shared" si="10"/>
        <v>16.439999999999998</v>
      </c>
      <c r="O24" s="33">
        <f t="shared" si="10"/>
        <v>15.646999999999998</v>
      </c>
      <c r="P24" s="33">
        <f t="shared" si="10"/>
        <v>15.824592249999998</v>
      </c>
      <c r="Q24" s="33">
        <f>SUM(Q18:Q22)</f>
        <v>13.301161</v>
      </c>
      <c r="R24" s="33">
        <f>SUM(R18:R22)</f>
        <v>16.626199999999997</v>
      </c>
      <c r="S24" s="33">
        <f>SUM(S18:S22)</f>
        <v>13.68357</v>
      </c>
      <c r="T24" s="33">
        <f>SUM(T18:T22)</f>
        <v>11.979572999999998</v>
      </c>
      <c r="U24" s="33">
        <f t="shared" ref="U24:Y24" si="11">SUM(U18:U22)</f>
        <v>13.227173000000001</v>
      </c>
      <c r="V24" s="33">
        <f t="shared" si="11"/>
        <v>15.36247109</v>
      </c>
      <c r="W24" s="33">
        <f t="shared" si="11"/>
        <v>14.079613000000002</v>
      </c>
      <c r="X24" s="33">
        <f t="shared" si="11"/>
        <v>14.835922</v>
      </c>
      <c r="Y24" s="33">
        <f t="shared" si="11"/>
        <v>12.297751999999999</v>
      </c>
      <c r="Z24" s="33">
        <f t="shared" ref="Z24:AA24" si="12">SUM(Z18:Z22)</f>
        <v>13.999286000000001</v>
      </c>
      <c r="AA24" s="33">
        <f t="shared" si="12"/>
        <v>15.548562030000001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Underlag</vt:lpstr>
    </vt:vector>
  </TitlesOfParts>
  <Company>LR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Ålands landskapsregering</dc:creator>
  <cp:lastModifiedBy>Kenth Häggblom</cp:lastModifiedBy>
  <cp:lastPrinted>2025-03-10T11:31:24Z</cp:lastPrinted>
  <dcterms:created xsi:type="dcterms:W3CDTF">2009-11-24T07:40:26Z</dcterms:created>
  <dcterms:modified xsi:type="dcterms:W3CDTF">2026-09-09T07:28:01Z</dcterms:modified>
</cp:coreProperties>
</file>