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82CC01EB-78A8-45A6-945A-B7042797E6F1}" xr6:coauthVersionLast="47" xr6:coauthVersionMax="47" xr10:uidLastSave="{00000000-0000-0000-0000-000000000000}"/>
  <bookViews>
    <workbookView xWindow="-57720" yWindow="-1920" windowWidth="29040" windowHeight="17520" xr2:uid="{F9D5B2C0-68A0-4F05-A8FC-B7FDBE0AF760}"/>
  </bookViews>
  <sheets>
    <sheet name="Land classes" sheetId="1" r:id="rId1"/>
    <sheet name="Growing stock" sheetId="2" r:id="rId2"/>
    <sheet name="Diaunderlag" sheetId="4" state="hidden" r:id="rId3"/>
    <sheet name="Ownership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6" i="3"/>
  <c r="B5" i="2"/>
  <c r="I5" i="2" s="1"/>
  <c r="C12" i="2"/>
  <c r="B12" i="2"/>
  <c r="B11" i="2"/>
  <c r="L11" i="2" s="1"/>
  <c r="B10" i="2"/>
  <c r="L10" i="2" s="1"/>
  <c r="B9" i="2"/>
  <c r="F9" i="2" s="1"/>
  <c r="B8" i="2"/>
  <c r="L8" i="2" s="1"/>
  <c r="B7" i="2"/>
  <c r="L7" i="2" s="1"/>
  <c r="B6" i="2"/>
  <c r="L6" i="2" s="1"/>
  <c r="B13" i="1"/>
  <c r="D12" i="1"/>
  <c r="B12" i="1" s="1"/>
  <c r="D11" i="1"/>
  <c r="B11" i="1"/>
  <c r="D10" i="1"/>
  <c r="B10" i="1" s="1"/>
  <c r="D9" i="1"/>
  <c r="B9" i="1" s="1"/>
  <c r="D8" i="1"/>
  <c r="B8" i="1" s="1"/>
  <c r="D7" i="1"/>
  <c r="B7" i="1" s="1"/>
  <c r="D6" i="1"/>
  <c r="B6" i="1" s="1"/>
  <c r="D5" i="1"/>
  <c r="B5" i="1" s="1"/>
  <c r="F5" i="2" l="1"/>
  <c r="L5" i="2"/>
  <c r="C5" i="2" s="1"/>
  <c r="I9" i="2"/>
  <c r="I6" i="2"/>
  <c r="L9" i="2"/>
  <c r="F10" i="2"/>
  <c r="F11" i="2"/>
  <c r="F8" i="2"/>
  <c r="I8" i="2"/>
  <c r="F6" i="2"/>
  <c r="C6" i="2" s="1"/>
  <c r="F7" i="2"/>
  <c r="I10" i="2"/>
  <c r="I7" i="2"/>
  <c r="I11" i="2"/>
  <c r="C9" i="2" l="1"/>
  <c r="C7" i="2"/>
  <c r="C8" i="2"/>
  <c r="C11" i="2"/>
  <c r="C10" i="2"/>
</calcChain>
</file>

<file path=xl/sharedStrings.xml><?xml version="1.0" encoding="utf-8"?>
<sst xmlns="http://schemas.openxmlformats.org/spreadsheetml/2006/main" count="70" uniqueCount="50">
  <si>
    <t>Forestry, land classes 1963-2023, hectares</t>
  </si>
  <si>
    <t>Year of inventory</t>
  </si>
  <si>
    <t>Other</t>
  </si>
  <si>
    <t>Total</t>
  </si>
  <si>
    <t>Roads etc.</t>
  </si>
  <si>
    <t>land</t>
  </si>
  <si>
    <t>area</t>
  </si>
  <si>
    <t>Forest land</t>
  </si>
  <si>
    <t>Scrub land</t>
  </si>
  <si>
    <t>Waste land</t>
  </si>
  <si>
    <r>
      <t xml:space="preserve">2018 </t>
    </r>
    <r>
      <rPr>
        <vertAlign val="superscript"/>
        <sz val="9"/>
        <rFont val="Calibri"/>
        <family val="2"/>
      </rPr>
      <t>4)</t>
    </r>
  </si>
  <si>
    <t>Species</t>
  </si>
  <si>
    <r>
      <t>1 000 m</t>
    </r>
    <r>
      <rPr>
        <b/>
        <vertAlign val="superscript"/>
        <sz val="9"/>
        <rFont val="Calibri"/>
        <family val="2"/>
      </rPr>
      <t>3</t>
    </r>
  </si>
  <si>
    <r>
      <t>1 000 m</t>
    </r>
    <r>
      <rPr>
        <vertAlign val="superscript"/>
        <sz val="9"/>
        <rFont val="Calibri"/>
        <family val="2"/>
      </rPr>
      <t>3</t>
    </r>
  </si>
  <si>
    <r>
      <t xml:space="preserve">2013 </t>
    </r>
    <r>
      <rPr>
        <vertAlign val="superscript"/>
        <sz val="9"/>
        <rFont val="Calibri"/>
        <family val="2"/>
      </rPr>
      <t>1)</t>
    </r>
  </si>
  <si>
    <r>
      <t xml:space="preserve">2018 </t>
    </r>
    <r>
      <rPr>
        <vertAlign val="superscript"/>
        <sz val="9"/>
        <rFont val="Calibri"/>
        <family val="2"/>
      </rPr>
      <t>1)</t>
    </r>
  </si>
  <si>
    <t>Private</t>
  </si>
  <si>
    <t>Companies</t>
  </si>
  <si>
    <t>Government of Åland</t>
  </si>
  <si>
    <t>Statistics Åland</t>
  </si>
  <si>
    <t>..</t>
  </si>
  <si>
    <t>1)</t>
  </si>
  <si>
    <t>2)</t>
  </si>
  <si>
    <t>3)</t>
  </si>
  <si>
    <t>5)</t>
  </si>
  <si>
    <t>6)</t>
  </si>
  <si>
    <t>Forestry land, hectares</t>
  </si>
  <si>
    <t>Sum</t>
  </si>
  <si>
    <t xml:space="preserve">1) Only about 60 000 hectares are available for forestry, the rest are plots, protection areas etc. 2) About 63 300 hectares </t>
  </si>
  <si>
    <t>available for forestry. 3) About 63 000 hectares available for forestry. 4) Approximate figures. 5) About 59 000 hectares</t>
  </si>
  <si>
    <t>available for forestry. 6) About 56 300 hectares available for forestry.</t>
  </si>
  <si>
    <t>Source: Statistics Åland Agriculture, Natural Resources Institute Luke, the Government of Åland, Office of Forestry</t>
  </si>
  <si>
    <t>Updated 30.9.2025</t>
  </si>
  <si>
    <t>Volume of the growing stock by species 1971-2023</t>
  </si>
  <si>
    <t>Per cent</t>
  </si>
  <si>
    <t>Pine</t>
  </si>
  <si>
    <t>Spruce</t>
  </si>
  <si>
    <t>Broadleaves</t>
  </si>
  <si>
    <t>1) Approximate figures.</t>
  </si>
  <si>
    <r>
      <t>Millions m</t>
    </r>
    <r>
      <rPr>
        <vertAlign val="superscript"/>
        <sz val="9"/>
        <color theme="1"/>
        <rFont val="Calibri"/>
        <family val="2"/>
        <scheme val="minor"/>
      </rPr>
      <t>3</t>
    </r>
  </si>
  <si>
    <t>Volume of the growing stock by species 1971 and 2023</t>
  </si>
  <si>
    <t>Ownership of forest land and forestry land 1986-2023, per cent</t>
  </si>
  <si>
    <t>Type of land</t>
  </si>
  <si>
    <t>Year</t>
  </si>
  <si>
    <t>Total area,</t>
  </si>
  <si>
    <t>hectares</t>
  </si>
  <si>
    <t>Forestry land</t>
  </si>
  <si>
    <t>Note: Approximate figures.</t>
  </si>
  <si>
    <t>Ownership, per cent</t>
  </si>
  <si>
    <t>For more information, see the following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</si>
</sst>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i/>
      <sz val="9"/>
      <name val="Calibri"/>
      <family val="2"/>
    </font>
    <font>
      <b/>
      <i/>
      <sz val="9"/>
      <name val="Calibri"/>
      <family val="2"/>
    </font>
    <font>
      <vertAlign val="superscript"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b/>
      <vertAlign val="superscript"/>
      <sz val="9"/>
      <name val="Calibri"/>
      <family val="2"/>
    </font>
    <font>
      <vertAlign val="superscript"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Continuous"/>
    </xf>
    <xf numFmtId="0" fontId="2" fillId="0" borderId="1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left"/>
    </xf>
    <xf numFmtId="3" fontId="3" fillId="0" borderId="0" xfId="0" applyNumberFormat="1" applyFont="1"/>
    <xf numFmtId="3" fontId="2" fillId="0" borderId="0" xfId="0" applyNumberFormat="1" applyFont="1"/>
    <xf numFmtId="0" fontId="3" fillId="0" borderId="1" xfId="0" applyFont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5" fillId="0" borderId="3" xfId="0" applyFont="1" applyBorder="1"/>
    <xf numFmtId="0" fontId="3" fillId="0" borderId="3" xfId="0" applyFont="1" applyBorder="1" applyAlignment="1">
      <alignment horizontal="right"/>
    </xf>
    <xf numFmtId="164" fontId="3" fillId="0" borderId="0" xfId="0" applyNumberFormat="1" applyFont="1"/>
    <xf numFmtId="164" fontId="2" fillId="0" borderId="0" xfId="0" applyNumberFormat="1" applyFont="1"/>
    <xf numFmtId="0" fontId="8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11" fillId="0" borderId="0" xfId="0" applyNumberFormat="1" applyFont="1"/>
    <xf numFmtId="0" fontId="3" fillId="0" borderId="3" xfId="0" quotePrefix="1" applyFont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26520032103426E-2"/>
          <c:y val="9.9973383608739044E-2"/>
          <c:w val="0.91227044966486626"/>
          <c:h val="0.80220472440944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Diaunderlag!$B$4</c:f>
              <c:strCache>
                <c:ptCount val="1"/>
                <c:pt idx="0">
                  <c:v>1971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Diaunderlag!$C$3:$E$3</c:f>
              <c:strCache>
                <c:ptCount val="3"/>
                <c:pt idx="0">
                  <c:v>Pine</c:v>
                </c:pt>
                <c:pt idx="1">
                  <c:v>Spruce</c:v>
                </c:pt>
                <c:pt idx="2">
                  <c:v>Broadleaves</c:v>
                </c:pt>
              </c:strCache>
            </c:strRef>
          </c:cat>
          <c:val>
            <c:numRef>
              <c:f>Diaunderlag!$C$4:$E$4</c:f>
              <c:numCache>
                <c:formatCode>General</c:formatCode>
                <c:ptCount val="3"/>
                <c:pt idx="0">
                  <c:v>3.66</c:v>
                </c:pt>
                <c:pt idx="1">
                  <c:v>2.2400000000000002</c:v>
                </c:pt>
                <c:pt idx="2">
                  <c:v>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0-4A6A-B132-0441E88BAC4D}"/>
            </c:ext>
          </c:extLst>
        </c:ser>
        <c:ser>
          <c:idx val="1"/>
          <c:order val="1"/>
          <c:tx>
            <c:strRef>
              <c:f>Diaunderlag!$B$5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Diaunderlag!$C$3:$E$3</c:f>
              <c:strCache>
                <c:ptCount val="3"/>
                <c:pt idx="0">
                  <c:v>Pine</c:v>
                </c:pt>
                <c:pt idx="1">
                  <c:v>Spruce</c:v>
                </c:pt>
                <c:pt idx="2">
                  <c:v>Broadleaves</c:v>
                </c:pt>
              </c:strCache>
            </c:strRef>
          </c:cat>
          <c:val>
            <c:numRef>
              <c:f>Diaunderlag!$C$5:$E$5</c:f>
              <c:numCache>
                <c:formatCode>General</c:formatCode>
                <c:ptCount val="3"/>
                <c:pt idx="0">
                  <c:v>6.5</c:v>
                </c:pt>
                <c:pt idx="1">
                  <c:v>1.5</c:v>
                </c:pt>
                <c:pt idx="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0-4A6A-B132-0441E88BA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46761856"/>
        <c:axId val="46763392"/>
      </c:barChart>
      <c:catAx>
        <c:axId val="46761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46763392"/>
        <c:crosses val="autoZero"/>
        <c:auto val="1"/>
        <c:lblAlgn val="ctr"/>
        <c:lblOffset val="100"/>
        <c:noMultiLvlLbl val="0"/>
      </c:catAx>
      <c:valAx>
        <c:axId val="46763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en-US" sz="800" b="0" i="0">
                    <a:latin typeface="+mn-lt"/>
                    <a:cs typeface="Arial" panose="020B0604020202020204" pitchFamily="34" charset="0"/>
                  </a:rPr>
                  <a:t>Mil. m</a:t>
                </a:r>
                <a:r>
                  <a:rPr lang="en-US" sz="800" b="0" i="0" baseline="30000">
                    <a:latin typeface="+mn-lt"/>
                    <a:cs typeface="Arial" panose="020B0604020202020204" pitchFamily="34" charset="0"/>
                  </a:rPr>
                  <a:t>3</a:t>
                </a:r>
              </a:p>
              <a:p>
                <a:pPr>
                  <a:defRPr sz="800" b="0">
                    <a:cs typeface="Arial" panose="020B0604020202020204" pitchFamily="34" charset="0"/>
                  </a:defRPr>
                </a:pPr>
                <a:endParaRPr lang="en-US" sz="800" b="0">
                  <a:latin typeface="+mn-lt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5096418732782371E-3"/>
              <c:y val="8.144502770487007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46761856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280500250554649"/>
          <c:y val="0.14505015058800652"/>
          <c:w val="0.20881990274930334"/>
          <c:h val="7.4627750829075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57150</xdr:rowOff>
    </xdr:from>
    <xdr:to>
      <xdr:col>9</xdr:col>
      <xdr:colOff>53340</xdr:colOff>
      <xdr:row>34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D2B2EBF-3F4E-4567-8320-379C264AD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4PRIM&#196;R25.xlsx" TargetMode="External"/><Relationship Id="rId1" Type="http://schemas.openxmlformats.org/officeDocument/2006/relationships/externalLinkPath" Target="/Astat/00Allm&#228;n/&#197;rsbok/Arsbok25/04PRIM&#196;R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2"/>
      <sheetName val="Blad3"/>
      <sheetName val="4.1, dia 4.1."/>
      <sheetName val="4.2"/>
      <sheetName val="4.3"/>
      <sheetName val="4.4, dia 4.2"/>
      <sheetName val="4.5"/>
      <sheetName val="Dia 4.3."/>
      <sheetName val="4.6"/>
      <sheetName val="Dia 4.4 Eko"/>
      <sheetName val="4.7Hemsidan"/>
      <sheetName val="4.7. Dia 4.5."/>
      <sheetName val="4.8, Dia 4.6."/>
      <sheetName val="Dia (2)"/>
      <sheetName val="4.9"/>
      <sheetName val="4.10, Dia 4.7."/>
      <sheetName val="4.11"/>
      <sheetName val="4.12"/>
      <sheetName val="4.13"/>
      <sheetName val="4.14"/>
      <sheetName val="4.15"/>
      <sheetName val="Dia 4.9."/>
      <sheetName val="DiaFiskeOFiskodl"/>
      <sheetName val="4.16, Dia 4.10"/>
      <sheetName val="Blad5"/>
      <sheetName val="4.17, Dia 4.11."/>
      <sheetName val="4.18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Q24" t="str">
            <v>Tall/Pine</v>
          </cell>
          <cell r="R24" t="str">
            <v>Gran/Spruce</v>
          </cell>
          <cell r="S24" t="str">
            <v>Lövträd/Broadleaves</v>
          </cell>
        </row>
        <row r="25">
          <cell r="P25">
            <v>1978</v>
          </cell>
          <cell r="Q25">
            <v>5.3780000000000001</v>
          </cell>
          <cell r="R25">
            <v>2.141</v>
          </cell>
          <cell r="S25">
            <v>1.411</v>
          </cell>
        </row>
        <row r="26">
          <cell r="P26">
            <v>2023</v>
          </cell>
          <cell r="Q26">
            <v>6.5</v>
          </cell>
          <cell r="R26">
            <v>1.5</v>
          </cell>
          <cell r="S26">
            <v>2.8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82E2-BE5A-4733-934D-81BB0111DD9B}">
  <dimension ref="A1:J18"/>
  <sheetViews>
    <sheetView showGridLines="0" tabSelected="1" workbookViewId="0">
      <selection activeCell="H33" sqref="H33"/>
    </sheetView>
  </sheetViews>
  <sheetFormatPr defaultRowHeight="13.2" customHeight="1" x14ac:dyDescent="0.25"/>
  <cols>
    <col min="1" max="1" width="13.6640625" style="21" customWidth="1"/>
    <col min="2" max="2" width="6.77734375" style="21" customWidth="1"/>
    <col min="3" max="3" width="1.6640625" style="21" customWidth="1"/>
    <col min="4" max="4" width="9.5546875" style="21" customWidth="1"/>
    <col min="5" max="5" width="10.21875" style="21" customWidth="1"/>
    <col min="6" max="6" width="1.33203125" style="21" customWidth="1"/>
    <col min="7" max="8" width="10.21875" style="21" customWidth="1"/>
    <col min="9" max="9" width="9.5546875" style="21" customWidth="1"/>
    <col min="10" max="16384" width="8.88671875" style="21"/>
  </cols>
  <sheetData>
    <row r="1" spans="1:10" ht="13.2" customHeight="1" x14ac:dyDescent="0.25">
      <c r="A1" s="21" t="s">
        <v>19</v>
      </c>
      <c r="G1" s="46" t="s">
        <v>49</v>
      </c>
      <c r="H1" s="46"/>
      <c r="I1" s="46"/>
      <c r="J1" s="46"/>
    </row>
    <row r="2" spans="1:10" ht="27.6" customHeight="1" thickBot="1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spans="1:10" ht="13.2" customHeight="1" x14ac:dyDescent="0.25">
      <c r="A3" s="5" t="s">
        <v>1</v>
      </c>
      <c r="B3" s="6" t="s">
        <v>3</v>
      </c>
      <c r="C3" s="5"/>
      <c r="D3" s="7" t="s">
        <v>26</v>
      </c>
      <c r="E3" s="7"/>
      <c r="F3" s="7"/>
      <c r="G3" s="7"/>
      <c r="H3" s="7"/>
      <c r="I3" s="7"/>
      <c r="J3" s="8" t="s">
        <v>2</v>
      </c>
    </row>
    <row r="4" spans="1:10" ht="13.2" customHeight="1" x14ac:dyDescent="0.25">
      <c r="A4" s="22"/>
      <c r="B4" s="39" t="s">
        <v>6</v>
      </c>
      <c r="C4" s="13"/>
      <c r="D4" s="14" t="s">
        <v>27</v>
      </c>
      <c r="E4" s="14" t="s">
        <v>7</v>
      </c>
      <c r="F4" s="14"/>
      <c r="G4" s="14" t="s">
        <v>8</v>
      </c>
      <c r="H4" s="14" t="s">
        <v>9</v>
      </c>
      <c r="I4" s="14" t="s">
        <v>4</v>
      </c>
      <c r="J4" s="14" t="s">
        <v>5</v>
      </c>
    </row>
    <row r="5" spans="1:10" ht="16.8" customHeight="1" x14ac:dyDescent="0.25">
      <c r="A5" s="15">
        <v>1963</v>
      </c>
      <c r="B5" s="16">
        <f t="shared" ref="B5:B13" si="0">SUM(D5,J5)</f>
        <v>148100</v>
      </c>
      <c r="C5" s="2"/>
      <c r="D5" s="17">
        <f t="shared" ref="D5:D10" si="1">SUM(E5:I5)</f>
        <v>117200</v>
      </c>
      <c r="E5" s="17">
        <v>54600</v>
      </c>
      <c r="F5" s="17"/>
      <c r="G5" s="17">
        <v>16500</v>
      </c>
      <c r="H5" s="17">
        <v>45700</v>
      </c>
      <c r="I5" s="17">
        <v>400</v>
      </c>
      <c r="J5" s="17">
        <v>30900</v>
      </c>
    </row>
    <row r="6" spans="1:10" ht="13.2" customHeight="1" x14ac:dyDescent="0.25">
      <c r="A6" s="15">
        <v>1971</v>
      </c>
      <c r="B6" s="16">
        <f t="shared" si="0"/>
        <v>148300</v>
      </c>
      <c r="C6" s="2"/>
      <c r="D6" s="17">
        <f t="shared" si="1"/>
        <v>129300</v>
      </c>
      <c r="E6" s="17">
        <v>70000</v>
      </c>
      <c r="F6" s="17"/>
      <c r="G6" s="17">
        <v>30000</v>
      </c>
      <c r="H6" s="17">
        <v>29000</v>
      </c>
      <c r="I6" s="17">
        <v>300</v>
      </c>
      <c r="J6" s="17">
        <v>19000</v>
      </c>
    </row>
    <row r="7" spans="1:10" ht="13.2" customHeight="1" x14ac:dyDescent="0.25">
      <c r="A7" s="15">
        <v>1978</v>
      </c>
      <c r="B7" s="16">
        <f t="shared" si="0"/>
        <v>148200</v>
      </c>
      <c r="C7" s="2"/>
      <c r="D7" s="17">
        <f t="shared" si="1"/>
        <v>116600</v>
      </c>
      <c r="E7" s="17">
        <v>63600</v>
      </c>
      <c r="F7" s="17"/>
      <c r="G7" s="17">
        <v>23600</v>
      </c>
      <c r="H7" s="17">
        <v>29100</v>
      </c>
      <c r="I7" s="17">
        <v>300</v>
      </c>
      <c r="J7" s="17">
        <v>31600</v>
      </c>
    </row>
    <row r="8" spans="1:10" ht="13.2" customHeight="1" x14ac:dyDescent="0.25">
      <c r="A8" s="15">
        <v>1986</v>
      </c>
      <c r="B8" s="16">
        <f t="shared" si="0"/>
        <v>152650</v>
      </c>
      <c r="C8" s="2"/>
      <c r="D8" s="17">
        <f t="shared" si="1"/>
        <v>120200</v>
      </c>
      <c r="E8" s="17">
        <v>72500</v>
      </c>
      <c r="F8" s="38" t="s">
        <v>21</v>
      </c>
      <c r="G8" s="17">
        <v>20400</v>
      </c>
      <c r="H8" s="17">
        <v>27000</v>
      </c>
      <c r="I8" s="17">
        <v>300</v>
      </c>
      <c r="J8" s="17">
        <v>32450</v>
      </c>
    </row>
    <row r="9" spans="1:10" ht="13.2" customHeight="1" x14ac:dyDescent="0.25">
      <c r="A9" s="15">
        <v>1997</v>
      </c>
      <c r="B9" s="16">
        <f t="shared" si="0"/>
        <v>152750</v>
      </c>
      <c r="C9" s="2"/>
      <c r="D9" s="17">
        <f t="shared" si="1"/>
        <v>116800</v>
      </c>
      <c r="E9" s="17">
        <v>61700</v>
      </c>
      <c r="F9" s="38"/>
      <c r="G9" s="17">
        <v>27300</v>
      </c>
      <c r="H9" s="17">
        <v>27500</v>
      </c>
      <c r="I9" s="17">
        <v>300</v>
      </c>
      <c r="J9" s="17">
        <v>35950</v>
      </c>
    </row>
    <row r="10" spans="1:10" ht="16.8" customHeight="1" x14ac:dyDescent="0.25">
      <c r="A10" s="15">
        <v>2007</v>
      </c>
      <c r="B10" s="16">
        <f t="shared" si="0"/>
        <v>155300</v>
      </c>
      <c r="C10" s="2"/>
      <c r="D10" s="17">
        <f t="shared" si="1"/>
        <v>125500</v>
      </c>
      <c r="E10" s="17">
        <v>67400</v>
      </c>
      <c r="F10" s="38" t="s">
        <v>22</v>
      </c>
      <c r="G10" s="17">
        <v>26300</v>
      </c>
      <c r="H10" s="17">
        <v>30600</v>
      </c>
      <c r="I10" s="17">
        <v>1200</v>
      </c>
      <c r="J10" s="17">
        <v>29800</v>
      </c>
    </row>
    <row r="11" spans="1:10" ht="13.2" customHeight="1" x14ac:dyDescent="0.25">
      <c r="A11" s="15">
        <v>2013</v>
      </c>
      <c r="B11" s="16">
        <f t="shared" si="0"/>
        <v>156000</v>
      </c>
      <c r="C11" s="2"/>
      <c r="D11" s="17">
        <f>E11+G11+H11+I11</f>
        <v>118000</v>
      </c>
      <c r="E11" s="17">
        <v>69000</v>
      </c>
      <c r="F11" s="38" t="s">
        <v>23</v>
      </c>
      <c r="G11" s="17">
        <v>21000</v>
      </c>
      <c r="H11" s="17">
        <v>27000</v>
      </c>
      <c r="I11" s="17">
        <v>1000</v>
      </c>
      <c r="J11" s="17">
        <v>38000</v>
      </c>
    </row>
    <row r="12" spans="1:10" ht="13.2" customHeight="1" x14ac:dyDescent="0.25">
      <c r="A12" s="15" t="s">
        <v>10</v>
      </c>
      <c r="B12" s="16">
        <f t="shared" si="0"/>
        <v>156000</v>
      </c>
      <c r="C12" s="2"/>
      <c r="D12" s="17">
        <f>E12+G12+H12+I12</f>
        <v>117000</v>
      </c>
      <c r="E12" s="17">
        <v>64000</v>
      </c>
      <c r="F12" s="38" t="s">
        <v>24</v>
      </c>
      <c r="G12" s="17">
        <v>25000</v>
      </c>
      <c r="H12" s="17">
        <v>27000</v>
      </c>
      <c r="I12" s="17">
        <v>1000</v>
      </c>
      <c r="J12" s="17">
        <v>39000</v>
      </c>
    </row>
    <row r="13" spans="1:10" ht="13.2" customHeight="1" thickBot="1" x14ac:dyDescent="0.3">
      <c r="A13" s="15">
        <v>2023</v>
      </c>
      <c r="B13" s="16">
        <f t="shared" si="0"/>
        <v>155600</v>
      </c>
      <c r="C13" s="2"/>
      <c r="D13" s="17">
        <v>115800</v>
      </c>
      <c r="E13" s="17">
        <v>63700</v>
      </c>
      <c r="F13" s="38" t="s">
        <v>25</v>
      </c>
      <c r="G13" s="17">
        <v>27400</v>
      </c>
      <c r="H13" s="17">
        <v>23500</v>
      </c>
      <c r="I13" s="17">
        <v>1200</v>
      </c>
      <c r="J13" s="17">
        <v>39800</v>
      </c>
    </row>
    <row r="14" spans="1:10" ht="13.2" customHeight="1" x14ac:dyDescent="0.25">
      <c r="A14" s="40" t="s">
        <v>28</v>
      </c>
      <c r="B14" s="5"/>
      <c r="C14" s="5"/>
      <c r="D14" s="5"/>
      <c r="E14" s="5"/>
      <c r="F14" s="5"/>
      <c r="G14" s="5"/>
      <c r="H14" s="5"/>
      <c r="I14" s="5"/>
      <c r="J14" s="18"/>
    </row>
    <row r="15" spans="1:10" ht="13.2" customHeight="1" x14ac:dyDescent="0.25">
      <c r="A15" s="20" t="s">
        <v>29</v>
      </c>
      <c r="B15" s="9"/>
      <c r="C15" s="9"/>
      <c r="D15" s="9"/>
      <c r="E15" s="9"/>
      <c r="F15" s="9"/>
      <c r="G15" s="9"/>
      <c r="H15" s="9"/>
      <c r="I15" s="9"/>
      <c r="J15" s="19"/>
    </row>
    <row r="16" spans="1:10" ht="13.2" customHeight="1" x14ac:dyDescent="0.25">
      <c r="A16" s="20" t="s">
        <v>30</v>
      </c>
      <c r="B16" s="9"/>
      <c r="C16" s="9"/>
      <c r="D16" s="9"/>
      <c r="E16" s="9"/>
      <c r="F16" s="9"/>
      <c r="G16" s="9"/>
      <c r="H16" s="9"/>
      <c r="I16" s="9"/>
      <c r="J16" s="19"/>
    </row>
    <row r="17" spans="1:10" ht="13.2" customHeight="1" x14ac:dyDescent="0.25">
      <c r="A17" s="20" t="s">
        <v>31</v>
      </c>
      <c r="B17" s="2"/>
      <c r="C17" s="2"/>
      <c r="D17" s="2"/>
      <c r="E17" s="2"/>
      <c r="F17" s="2"/>
      <c r="G17" s="2"/>
      <c r="H17" s="2"/>
      <c r="I17" s="2"/>
      <c r="J17" s="3"/>
    </row>
    <row r="18" spans="1:10" ht="13.2" customHeight="1" x14ac:dyDescent="0.25">
      <c r="A18" s="20" t="s">
        <v>32</v>
      </c>
      <c r="B18" s="2"/>
      <c r="C18" s="2"/>
      <c r="D18" s="2"/>
      <c r="E18" s="2"/>
      <c r="F18" s="2"/>
      <c r="G18" s="2"/>
      <c r="H18" s="2"/>
      <c r="I18" s="2"/>
      <c r="J18" s="3"/>
    </row>
  </sheetData>
  <pageMargins left="0.7" right="0.7" top="0.75" bottom="0.75" header="0.3" footer="0.3"/>
  <ignoredErrors>
    <ignoredError sqref="D5:D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80576-C860-4279-B5BB-7E55F0C2D252}">
  <dimension ref="A1:L36"/>
  <sheetViews>
    <sheetView showGridLines="0" workbookViewId="0"/>
  </sheetViews>
  <sheetFormatPr defaultRowHeight="14.4" x14ac:dyDescent="0.3"/>
  <cols>
    <col min="1" max="3" width="8.88671875" style="4"/>
    <col min="4" max="4" width="2.33203125" style="4" customWidth="1"/>
    <col min="5" max="6" width="8.88671875" style="4"/>
    <col min="7" max="7" width="2.33203125" style="4" customWidth="1"/>
    <col min="8" max="9" width="8.88671875" style="4"/>
    <col min="10" max="10" width="2.33203125" style="4" customWidth="1"/>
    <col min="11" max="16384" width="8.88671875" style="4"/>
  </cols>
  <sheetData>
    <row r="1" spans="1:12" ht="13.8" customHeight="1" x14ac:dyDescent="0.3">
      <c r="A1" s="21" t="s">
        <v>19</v>
      </c>
    </row>
    <row r="2" spans="1:12" ht="28.2" customHeight="1" thickBot="1" x14ac:dyDescent="0.35">
      <c r="A2" s="4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.8" customHeight="1" x14ac:dyDescent="0.3">
      <c r="A3" s="5" t="s">
        <v>11</v>
      </c>
      <c r="B3" s="36" t="s">
        <v>3</v>
      </c>
      <c r="C3" s="36"/>
      <c r="D3" s="5"/>
      <c r="E3" s="37" t="s">
        <v>35</v>
      </c>
      <c r="F3" s="37"/>
      <c r="G3" s="5"/>
      <c r="H3" s="37" t="s">
        <v>36</v>
      </c>
      <c r="I3" s="37"/>
      <c r="J3" s="5"/>
      <c r="K3" s="37" t="s">
        <v>37</v>
      </c>
      <c r="L3" s="37"/>
    </row>
    <row r="4" spans="1:12" ht="13.8" customHeight="1" x14ac:dyDescent="0.3">
      <c r="A4" s="22"/>
      <c r="B4" s="23" t="s">
        <v>12</v>
      </c>
      <c r="C4" s="23" t="s">
        <v>34</v>
      </c>
      <c r="D4" s="13"/>
      <c r="E4" s="14" t="s">
        <v>13</v>
      </c>
      <c r="F4" s="14" t="s">
        <v>34</v>
      </c>
      <c r="G4" s="13"/>
      <c r="H4" s="14" t="s">
        <v>13</v>
      </c>
      <c r="I4" s="14" t="s">
        <v>34</v>
      </c>
      <c r="J4" s="14"/>
      <c r="K4" s="14" t="s">
        <v>13</v>
      </c>
      <c r="L4" s="14" t="s">
        <v>34</v>
      </c>
    </row>
    <row r="5" spans="1:12" ht="17.399999999999999" customHeight="1" x14ac:dyDescent="0.3">
      <c r="A5" s="15">
        <v>1971</v>
      </c>
      <c r="B5" s="16">
        <f t="shared" ref="B5" si="0">SUM(E5,H5,K5)</f>
        <v>7220</v>
      </c>
      <c r="C5" s="24">
        <f t="shared" ref="C5" si="1">F5+I5+L5</f>
        <v>100</v>
      </c>
      <c r="D5" s="2"/>
      <c r="E5" s="31">
        <v>3660</v>
      </c>
      <c r="F5" s="25">
        <f t="shared" ref="F5:F11" si="2">E5/B5*100</f>
        <v>50.692520775623272</v>
      </c>
      <c r="G5" s="2"/>
      <c r="H5" s="31">
        <v>2240</v>
      </c>
      <c r="I5" s="25">
        <f t="shared" ref="I5:I11" si="3">H5/B5*100</f>
        <v>31.024930747922436</v>
      </c>
      <c r="J5" s="10"/>
      <c r="K5" s="31">
        <v>1320</v>
      </c>
      <c r="L5" s="25">
        <f t="shared" ref="L5:L11" si="4">K5/B5*100</f>
        <v>18.282548476454295</v>
      </c>
    </row>
    <row r="6" spans="1:12" ht="13.8" customHeight="1" x14ac:dyDescent="0.3">
      <c r="A6" s="15">
        <v>1978</v>
      </c>
      <c r="B6" s="16">
        <f t="shared" ref="B6:B12" si="5">SUM(E6,H6,K6)</f>
        <v>8930</v>
      </c>
      <c r="C6" s="24">
        <f t="shared" ref="C6:C12" si="6">F6+I6+L6</f>
        <v>100</v>
      </c>
      <c r="D6" s="17"/>
      <c r="E6" s="17">
        <v>5378</v>
      </c>
      <c r="F6" s="25">
        <f t="shared" si="2"/>
        <v>60.223964165733477</v>
      </c>
      <c r="G6" s="17"/>
      <c r="H6" s="17">
        <v>2141</v>
      </c>
      <c r="I6" s="25">
        <f t="shared" si="3"/>
        <v>23.975363941769317</v>
      </c>
      <c r="J6" s="17"/>
      <c r="K6" s="17">
        <v>1411</v>
      </c>
      <c r="L6" s="25">
        <f t="shared" si="4"/>
        <v>15.800671892497201</v>
      </c>
    </row>
    <row r="7" spans="1:12" ht="13.8" customHeight="1" x14ac:dyDescent="0.3">
      <c r="A7" s="15">
        <v>1986</v>
      </c>
      <c r="B7" s="16">
        <f t="shared" si="5"/>
        <v>9824</v>
      </c>
      <c r="C7" s="24">
        <f t="shared" si="6"/>
        <v>100</v>
      </c>
      <c r="D7" s="17"/>
      <c r="E7" s="17">
        <v>5411</v>
      </c>
      <c r="F7" s="25">
        <f t="shared" si="2"/>
        <v>55.079397394136805</v>
      </c>
      <c r="G7" s="17"/>
      <c r="H7" s="17">
        <v>2421</v>
      </c>
      <c r="I7" s="25">
        <f t="shared" si="3"/>
        <v>24.643729641693813</v>
      </c>
      <c r="J7" s="17"/>
      <c r="K7" s="17">
        <v>1992</v>
      </c>
      <c r="L7" s="25">
        <f t="shared" si="4"/>
        <v>20.276872964169382</v>
      </c>
    </row>
    <row r="8" spans="1:12" ht="13.8" customHeight="1" x14ac:dyDescent="0.3">
      <c r="A8" s="15">
        <v>1997</v>
      </c>
      <c r="B8" s="16">
        <f t="shared" si="5"/>
        <v>9266</v>
      </c>
      <c r="C8" s="24">
        <f t="shared" si="6"/>
        <v>100</v>
      </c>
      <c r="D8" s="17"/>
      <c r="E8" s="17">
        <v>5124</v>
      </c>
      <c r="F8" s="25">
        <f t="shared" si="2"/>
        <v>55.298942369954673</v>
      </c>
      <c r="G8" s="17"/>
      <c r="H8" s="17">
        <v>2061</v>
      </c>
      <c r="I8" s="25">
        <f t="shared" si="3"/>
        <v>22.24260738182603</v>
      </c>
      <c r="J8" s="17"/>
      <c r="K8" s="17">
        <v>2081</v>
      </c>
      <c r="L8" s="25">
        <f t="shared" si="4"/>
        <v>22.458450248219297</v>
      </c>
    </row>
    <row r="9" spans="1:12" ht="13.8" customHeight="1" x14ac:dyDescent="0.3">
      <c r="A9" s="15">
        <v>2007</v>
      </c>
      <c r="B9" s="16">
        <f t="shared" si="5"/>
        <v>11711</v>
      </c>
      <c r="C9" s="24">
        <f t="shared" si="6"/>
        <v>100</v>
      </c>
      <c r="D9" s="17"/>
      <c r="E9" s="17">
        <v>6117</v>
      </c>
      <c r="F9" s="25">
        <f t="shared" si="2"/>
        <v>52.232943386559647</v>
      </c>
      <c r="G9" s="17"/>
      <c r="H9" s="17">
        <v>2340</v>
      </c>
      <c r="I9" s="25">
        <f t="shared" si="3"/>
        <v>19.981214243019384</v>
      </c>
      <c r="J9" s="17"/>
      <c r="K9" s="17">
        <v>3254</v>
      </c>
      <c r="L9" s="25">
        <f t="shared" si="4"/>
        <v>27.785842370420973</v>
      </c>
    </row>
    <row r="10" spans="1:12" ht="17.399999999999999" customHeight="1" x14ac:dyDescent="0.3">
      <c r="A10" s="15" t="s">
        <v>14</v>
      </c>
      <c r="B10" s="16">
        <f t="shared" si="5"/>
        <v>10000</v>
      </c>
      <c r="C10" s="24">
        <f t="shared" si="6"/>
        <v>100</v>
      </c>
      <c r="D10" s="17"/>
      <c r="E10" s="17">
        <v>6000</v>
      </c>
      <c r="F10" s="25">
        <f t="shared" si="2"/>
        <v>60</v>
      </c>
      <c r="G10" s="17"/>
      <c r="H10" s="17">
        <v>2000</v>
      </c>
      <c r="I10" s="25">
        <f t="shared" si="3"/>
        <v>20</v>
      </c>
      <c r="J10" s="17"/>
      <c r="K10" s="17">
        <v>2000</v>
      </c>
      <c r="L10" s="25">
        <f t="shared" si="4"/>
        <v>20</v>
      </c>
    </row>
    <row r="11" spans="1:12" ht="13.8" customHeight="1" x14ac:dyDescent="0.3">
      <c r="A11" s="15" t="s">
        <v>15</v>
      </c>
      <c r="B11" s="16">
        <f t="shared" si="5"/>
        <v>11000</v>
      </c>
      <c r="C11" s="24">
        <f t="shared" si="6"/>
        <v>100</v>
      </c>
      <c r="D11" s="17"/>
      <c r="E11" s="17">
        <v>7000</v>
      </c>
      <c r="F11" s="25">
        <f t="shared" si="2"/>
        <v>63.636363636363633</v>
      </c>
      <c r="G11" s="17"/>
      <c r="H11" s="17">
        <v>2000</v>
      </c>
      <c r="I11" s="25">
        <f t="shared" si="3"/>
        <v>18.181818181818183</v>
      </c>
      <c r="J11" s="17"/>
      <c r="K11" s="17">
        <v>2000</v>
      </c>
      <c r="L11" s="25">
        <f t="shared" si="4"/>
        <v>18.181818181818183</v>
      </c>
    </row>
    <row r="12" spans="1:12" ht="13.8" customHeight="1" thickBot="1" x14ac:dyDescent="0.35">
      <c r="A12" s="15">
        <v>2023</v>
      </c>
      <c r="B12" s="16">
        <f t="shared" si="5"/>
        <v>10800</v>
      </c>
      <c r="C12" s="24">
        <f t="shared" si="6"/>
        <v>100</v>
      </c>
      <c r="D12" s="17"/>
      <c r="E12" s="17">
        <v>6500</v>
      </c>
      <c r="F12" s="25">
        <v>60.3</v>
      </c>
      <c r="G12" s="17"/>
      <c r="H12" s="17">
        <v>1500</v>
      </c>
      <c r="I12" s="25">
        <v>13.9</v>
      </c>
      <c r="J12" s="17"/>
      <c r="K12" s="17">
        <v>2800</v>
      </c>
      <c r="L12" s="25">
        <v>25.8</v>
      </c>
    </row>
    <row r="13" spans="1:12" ht="13.8" customHeight="1" x14ac:dyDescent="0.3">
      <c r="A13" s="42" t="s">
        <v>38</v>
      </c>
      <c r="B13" s="27"/>
      <c r="C13" s="28"/>
      <c r="D13" s="29"/>
      <c r="E13" s="29"/>
      <c r="F13" s="30"/>
      <c r="G13" s="29"/>
      <c r="H13" s="29"/>
      <c r="I13" s="30"/>
      <c r="J13" s="29"/>
      <c r="K13" s="29"/>
      <c r="L13" s="30"/>
    </row>
    <row r="14" spans="1:12" ht="13.8" customHeight="1" x14ac:dyDescent="0.3">
      <c r="A14" s="20" t="s">
        <v>31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3.8" customHeight="1" x14ac:dyDescent="0.3">
      <c r="A15" s="20" t="s">
        <v>32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3.8" customHeight="1" x14ac:dyDescent="0.3"/>
    <row r="17" spans="1:1" ht="13.8" customHeight="1" x14ac:dyDescent="0.3"/>
    <row r="18" spans="1:1" ht="13.8" customHeight="1" x14ac:dyDescent="0.3"/>
    <row r="19" spans="1:1" ht="13.8" customHeight="1" x14ac:dyDescent="0.3">
      <c r="A19" s="45" t="s">
        <v>40</v>
      </c>
    </row>
    <row r="20" spans="1:1" ht="13.8" customHeight="1" x14ac:dyDescent="0.3"/>
    <row r="21" spans="1:1" ht="13.8" customHeight="1" x14ac:dyDescent="0.3"/>
    <row r="22" spans="1:1" ht="13.8" customHeight="1" x14ac:dyDescent="0.3"/>
    <row r="23" spans="1:1" ht="13.8" customHeight="1" x14ac:dyDescent="0.3"/>
    <row r="24" spans="1:1" ht="13.8" customHeight="1" x14ac:dyDescent="0.3"/>
    <row r="25" spans="1:1" ht="13.8" customHeight="1" x14ac:dyDescent="0.3"/>
    <row r="26" spans="1:1" ht="13.8" customHeight="1" x14ac:dyDescent="0.3"/>
    <row r="36" spans="3:3" x14ac:dyDescent="0.3">
      <c r="C36" s="43"/>
    </row>
  </sheetData>
  <mergeCells count="4">
    <mergeCell ref="B3:C3"/>
    <mergeCell ref="E3:F3"/>
    <mergeCell ref="H3:I3"/>
    <mergeCell ref="K3:L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ED79-F428-4462-B572-928E00E16EFE}">
  <dimension ref="B2:E5"/>
  <sheetViews>
    <sheetView workbookViewId="0">
      <selection activeCell="G22" sqref="G22"/>
    </sheetView>
  </sheetViews>
  <sheetFormatPr defaultRowHeight="12" x14ac:dyDescent="0.25"/>
  <cols>
    <col min="1" max="16384" width="8.88671875" style="44"/>
  </cols>
  <sheetData>
    <row r="2" spans="2:5" ht="13.8" x14ac:dyDescent="0.25">
      <c r="B2" s="44" t="s">
        <v>39</v>
      </c>
    </row>
    <row r="3" spans="2:5" x14ac:dyDescent="0.25">
      <c r="C3" s="44" t="s">
        <v>35</v>
      </c>
      <c r="D3" s="44" t="s">
        <v>36</v>
      </c>
      <c r="E3" s="44" t="s">
        <v>37</v>
      </c>
    </row>
    <row r="4" spans="2:5" x14ac:dyDescent="0.25">
      <c r="B4" s="44">
        <v>1971</v>
      </c>
      <c r="C4" s="44">
        <v>3.66</v>
      </c>
      <c r="D4" s="44">
        <v>2.2400000000000002</v>
      </c>
      <c r="E4" s="44">
        <v>1.32</v>
      </c>
    </row>
    <row r="5" spans="2:5" x14ac:dyDescent="0.25">
      <c r="B5" s="44">
        <v>2023</v>
      </c>
      <c r="C5" s="44">
        <v>6.5</v>
      </c>
      <c r="D5" s="44">
        <v>1.5</v>
      </c>
      <c r="E5" s="44">
        <v>2.8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CEFE-9F46-4039-8834-E5BE81745388}">
  <dimension ref="A1:I16"/>
  <sheetViews>
    <sheetView showGridLines="0" workbookViewId="0">
      <selection activeCell="E26" sqref="E26"/>
    </sheetView>
  </sheetViews>
  <sheetFormatPr defaultRowHeight="13.8" customHeight="1" x14ac:dyDescent="0.3"/>
  <cols>
    <col min="1" max="1" width="14.5546875" style="4" customWidth="1"/>
    <col min="2" max="2" width="9.33203125" style="4" customWidth="1"/>
    <col min="3" max="3" width="1.5546875" style="4" customWidth="1"/>
    <col min="4" max="5" width="11.77734375" style="4" customWidth="1"/>
    <col min="6" max="6" width="17.21875" style="4" customWidth="1"/>
    <col min="7" max="7" width="10.21875" style="4" customWidth="1"/>
    <col min="8" max="16384" width="8.88671875" style="4"/>
  </cols>
  <sheetData>
    <row r="1" spans="1:9" ht="13.8" customHeight="1" x14ac:dyDescent="0.3">
      <c r="A1" s="21" t="s">
        <v>19</v>
      </c>
    </row>
    <row r="2" spans="1:9" ht="28.2" customHeight="1" thickBot="1" x14ac:dyDescent="0.35">
      <c r="A2" s="1" t="s">
        <v>41</v>
      </c>
      <c r="B2" s="2"/>
      <c r="C2" s="2"/>
      <c r="D2" s="2"/>
      <c r="E2" s="2"/>
      <c r="F2" s="2"/>
      <c r="G2" s="2"/>
      <c r="H2" s="2"/>
      <c r="I2" s="2"/>
    </row>
    <row r="3" spans="1:9" ht="13.8" customHeight="1" x14ac:dyDescent="0.3">
      <c r="A3" s="5" t="s">
        <v>42</v>
      </c>
      <c r="B3" s="6" t="s">
        <v>44</v>
      </c>
      <c r="C3" s="5"/>
      <c r="D3" s="37" t="s">
        <v>48</v>
      </c>
      <c r="E3" s="37"/>
      <c r="F3" s="37"/>
      <c r="G3" s="37"/>
      <c r="H3" s="2"/>
      <c r="I3" s="2"/>
    </row>
    <row r="4" spans="1:9" ht="13.8" customHeight="1" x14ac:dyDescent="0.3">
      <c r="A4" s="13" t="s">
        <v>43</v>
      </c>
      <c r="B4" s="23" t="s">
        <v>45</v>
      </c>
      <c r="C4" s="14"/>
      <c r="D4" s="14" t="s">
        <v>16</v>
      </c>
      <c r="E4" s="14" t="s">
        <v>17</v>
      </c>
      <c r="F4" s="14" t="s">
        <v>18</v>
      </c>
      <c r="G4" s="14" t="s">
        <v>2</v>
      </c>
      <c r="H4" s="2"/>
      <c r="I4" s="2"/>
    </row>
    <row r="5" spans="1:9" ht="17.399999999999999" customHeight="1" x14ac:dyDescent="0.3">
      <c r="A5" s="3" t="s">
        <v>7</v>
      </c>
      <c r="B5" s="12"/>
      <c r="C5" s="9"/>
      <c r="D5" s="11"/>
      <c r="E5" s="11"/>
      <c r="F5" s="11"/>
      <c r="G5" s="11"/>
      <c r="H5" s="9"/>
      <c r="I5" s="2"/>
    </row>
    <row r="6" spans="1:9" ht="13.8" customHeight="1" x14ac:dyDescent="0.3">
      <c r="A6" s="15">
        <v>1986</v>
      </c>
      <c r="B6" s="33">
        <v>72500</v>
      </c>
      <c r="C6" s="9"/>
      <c r="D6" s="34">
        <f>56.5+36.8</f>
        <v>93.3</v>
      </c>
      <c r="E6" s="34">
        <v>0.7</v>
      </c>
      <c r="F6" s="35" t="s">
        <v>20</v>
      </c>
      <c r="G6" s="34">
        <v>6</v>
      </c>
      <c r="H6" s="9"/>
      <c r="I6" s="2"/>
    </row>
    <row r="7" spans="1:9" ht="13.8" customHeight="1" x14ac:dyDescent="0.3">
      <c r="A7" s="15">
        <v>2007</v>
      </c>
      <c r="B7" s="33">
        <v>67400</v>
      </c>
      <c r="C7" s="9"/>
      <c r="D7" s="34">
        <v>90.4</v>
      </c>
      <c r="E7" s="34">
        <v>2.2000000000000002</v>
      </c>
      <c r="F7" s="35" t="s">
        <v>20</v>
      </c>
      <c r="G7" s="34">
        <v>7.4</v>
      </c>
      <c r="H7" s="9"/>
      <c r="I7" s="2"/>
    </row>
    <row r="8" spans="1:9" ht="13.8" customHeight="1" x14ac:dyDescent="0.3">
      <c r="A8" s="15">
        <v>2023</v>
      </c>
      <c r="B8" s="16">
        <v>63700</v>
      </c>
      <c r="C8" s="2"/>
      <c r="D8" s="34">
        <v>88.4</v>
      </c>
      <c r="E8" s="34">
        <v>3.6</v>
      </c>
      <c r="F8" s="34">
        <v>2.4</v>
      </c>
      <c r="G8" s="34">
        <v>5.6</v>
      </c>
      <c r="H8" s="9"/>
      <c r="I8" s="2"/>
    </row>
    <row r="9" spans="1:9" ht="17.399999999999999" customHeight="1" x14ac:dyDescent="0.3">
      <c r="A9" s="32" t="s">
        <v>46</v>
      </c>
      <c r="B9" s="33"/>
      <c r="C9" s="9"/>
      <c r="D9" s="34"/>
      <c r="E9" s="34"/>
      <c r="F9" s="34"/>
      <c r="G9" s="34"/>
      <c r="H9" s="9"/>
      <c r="I9" s="2"/>
    </row>
    <row r="10" spans="1:9" ht="13.8" customHeight="1" x14ac:dyDescent="0.3">
      <c r="A10" s="15">
        <v>1986</v>
      </c>
      <c r="B10" s="33">
        <v>120200</v>
      </c>
      <c r="C10" s="9"/>
      <c r="D10" s="34">
        <f>50.4+39.6</f>
        <v>90</v>
      </c>
      <c r="E10" s="34">
        <v>0.6</v>
      </c>
      <c r="F10" s="35" t="s">
        <v>20</v>
      </c>
      <c r="G10" s="34">
        <v>9.4</v>
      </c>
      <c r="H10" s="9"/>
      <c r="I10" s="2"/>
    </row>
    <row r="11" spans="1:9" ht="13.8" customHeight="1" x14ac:dyDescent="0.3">
      <c r="A11" s="15">
        <v>2007</v>
      </c>
      <c r="B11" s="33">
        <v>125500</v>
      </c>
      <c r="C11" s="9"/>
      <c r="D11" s="34">
        <v>87.8</v>
      </c>
      <c r="E11" s="34">
        <v>1.8</v>
      </c>
      <c r="F11" s="35" t="s">
        <v>20</v>
      </c>
      <c r="G11" s="34">
        <v>10.4</v>
      </c>
      <c r="H11" s="9"/>
      <c r="I11" s="2"/>
    </row>
    <row r="12" spans="1:9" ht="13.8" customHeight="1" thickBot="1" x14ac:dyDescent="0.35">
      <c r="A12" s="15">
        <v>2023</v>
      </c>
      <c r="B12" s="33">
        <v>115800</v>
      </c>
      <c r="C12" s="9"/>
      <c r="D12" s="34">
        <v>83.6</v>
      </c>
      <c r="E12" s="34">
        <v>4.2</v>
      </c>
      <c r="F12" s="34">
        <v>3.7</v>
      </c>
      <c r="G12" s="34">
        <v>8.5</v>
      </c>
      <c r="H12" s="9"/>
      <c r="I12" s="2"/>
    </row>
    <row r="13" spans="1:9" ht="13.8" customHeight="1" x14ac:dyDescent="0.3">
      <c r="A13" s="26" t="s">
        <v>47</v>
      </c>
      <c r="B13" s="5"/>
      <c r="C13" s="5"/>
      <c r="D13" s="5"/>
      <c r="E13" s="5"/>
      <c r="F13" s="5"/>
      <c r="G13" s="5"/>
      <c r="H13" s="2"/>
      <c r="I13" s="2"/>
    </row>
    <row r="14" spans="1:9" ht="13.8" customHeight="1" x14ac:dyDescent="0.3">
      <c r="A14" s="20" t="s">
        <v>31</v>
      </c>
      <c r="B14" s="2"/>
      <c r="C14" s="2"/>
      <c r="D14" s="2"/>
      <c r="E14" s="2"/>
      <c r="F14" s="2"/>
      <c r="G14" s="2"/>
      <c r="H14" s="2"/>
      <c r="I14" s="2"/>
    </row>
    <row r="15" spans="1:9" ht="13.8" customHeight="1" x14ac:dyDescent="0.3">
      <c r="A15" s="20" t="s">
        <v>32</v>
      </c>
      <c r="B15" s="2"/>
      <c r="C15" s="2"/>
      <c r="D15" s="2"/>
      <c r="E15" s="2"/>
      <c r="F15" s="2"/>
      <c r="G15" s="2"/>
      <c r="H15" s="2"/>
      <c r="I15" s="2"/>
    </row>
    <row r="16" spans="1:9" ht="13.8" customHeight="1" x14ac:dyDescent="0.3">
      <c r="A16" s="20"/>
      <c r="B16" s="2"/>
      <c r="C16" s="2"/>
      <c r="D16" s="2"/>
      <c r="E16" s="2"/>
      <c r="F16" s="2"/>
      <c r="G16" s="2"/>
      <c r="H16" s="2"/>
      <c r="I16" s="2"/>
    </row>
  </sheetData>
  <mergeCells count="1">
    <mergeCell ref="D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Land classes</vt:lpstr>
      <vt:lpstr>Growing stock</vt:lpstr>
      <vt:lpstr>Diaunderlag</vt:lpstr>
      <vt:lpstr>Ownership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2025-09-30T08:18:52Z</dcterms:created>
  <dcterms:modified xsi:type="dcterms:W3CDTF">2025-09-30T12:30:25Z</dcterms:modified>
</cp:coreProperties>
</file>