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03DC5EA3-3692-4204-82E2-CA1B2F193437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KvoMän3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2" l="1"/>
  <c r="R11" i="2"/>
  <c r="R6" i="2"/>
  <c r="R22" i="2" s="1"/>
  <c r="R7" i="2"/>
  <c r="R8" i="2"/>
  <c r="R9" i="2"/>
  <c r="R25" i="2" s="1"/>
  <c r="R23" i="2"/>
  <c r="R24" i="2"/>
  <c r="R27" i="2"/>
  <c r="R28" i="2"/>
  <c r="R29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Q24" i="2" s="1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C29" i="2"/>
  <c r="Q7" i="2"/>
  <c r="Q23" i="2" s="1"/>
  <c r="Q9" i="2"/>
  <c r="Q25" i="2" s="1"/>
  <c r="Q11" i="2"/>
  <c r="Q6" i="2" s="1"/>
  <c r="Q16" i="2"/>
  <c r="R30" i="2" l="1"/>
  <c r="Q29" i="2"/>
  <c r="Q30" i="2"/>
  <c r="Q28" i="2"/>
  <c r="Q22" i="2"/>
  <c r="Q27" i="2"/>
  <c r="P16" i="2" l="1"/>
  <c r="P7" i="2"/>
  <c r="P28" i="2" s="1"/>
  <c r="P9" i="2"/>
  <c r="P30" i="2" s="1"/>
  <c r="P11" i="2"/>
  <c r="P25" i="2" l="1"/>
  <c r="P23" i="2"/>
  <c r="P6" i="2"/>
  <c r="P22" i="2"/>
  <c r="P27" i="2" l="1"/>
  <c r="O16" i="2"/>
  <c r="O7" i="2"/>
  <c r="O9" i="2"/>
  <c r="O25" i="2" s="1"/>
  <c r="O11" i="2"/>
  <c r="O6" i="2" l="1"/>
  <c r="O22" i="2"/>
  <c r="O30" i="2"/>
  <c r="O23" i="2"/>
  <c r="O28" i="2"/>
  <c r="D16" i="2"/>
  <c r="E16" i="2"/>
  <c r="F16" i="2"/>
  <c r="G16" i="2"/>
  <c r="H16" i="2"/>
  <c r="I16" i="2"/>
  <c r="J16" i="2"/>
  <c r="K16" i="2"/>
  <c r="L16" i="2"/>
  <c r="M16" i="2"/>
  <c r="N16" i="2"/>
  <c r="C16" i="2"/>
  <c r="D11" i="2"/>
  <c r="E11" i="2"/>
  <c r="F11" i="2"/>
  <c r="G11" i="2"/>
  <c r="H11" i="2"/>
  <c r="I11" i="2"/>
  <c r="J11" i="2"/>
  <c r="K11" i="2"/>
  <c r="L11" i="2"/>
  <c r="M11" i="2"/>
  <c r="N11" i="2"/>
  <c r="C11" i="2"/>
  <c r="D7" i="2"/>
  <c r="D23" i="2" s="1"/>
  <c r="E7" i="2"/>
  <c r="E23" i="2" s="1"/>
  <c r="F7" i="2"/>
  <c r="F23" i="2" s="1"/>
  <c r="G7" i="2"/>
  <c r="H7" i="2"/>
  <c r="H23" i="2" s="1"/>
  <c r="I7" i="2"/>
  <c r="I23" i="2" s="1"/>
  <c r="J7" i="2"/>
  <c r="J23" i="2" s="1"/>
  <c r="K7" i="2"/>
  <c r="L7" i="2"/>
  <c r="L23" i="2" s="1"/>
  <c r="M7" i="2"/>
  <c r="M23" i="2" s="1"/>
  <c r="N7" i="2"/>
  <c r="N28" i="2" s="1"/>
  <c r="D9" i="2"/>
  <c r="D25" i="2" s="1"/>
  <c r="E9" i="2"/>
  <c r="E25" i="2" s="1"/>
  <c r="F9" i="2"/>
  <c r="F25" i="2" s="1"/>
  <c r="G9" i="2"/>
  <c r="G25" i="2" s="1"/>
  <c r="H9" i="2"/>
  <c r="H25" i="2" s="1"/>
  <c r="I9" i="2"/>
  <c r="J9" i="2"/>
  <c r="J30" i="2" s="1"/>
  <c r="K9" i="2"/>
  <c r="K25" i="2" s="1"/>
  <c r="L9" i="2"/>
  <c r="L25" i="2" s="1"/>
  <c r="M9" i="2"/>
  <c r="N9" i="2"/>
  <c r="N25" i="2" s="1"/>
  <c r="C9" i="2"/>
  <c r="C25" i="2" s="1"/>
  <c r="C7" i="2"/>
  <c r="C6" i="2" l="1"/>
  <c r="M6" i="2"/>
  <c r="N6" i="2"/>
  <c r="N27" i="2" s="1"/>
  <c r="L6" i="2"/>
  <c r="K6" i="2"/>
  <c r="J6" i="2"/>
  <c r="J27" i="2" s="1"/>
  <c r="I6" i="2"/>
  <c r="H6" i="2"/>
  <c r="H27" i="2" s="1"/>
  <c r="G6" i="2"/>
  <c r="F6" i="2"/>
  <c r="E6" i="2"/>
  <c r="E27" i="2" s="1"/>
  <c r="D6" i="2"/>
  <c r="D22" i="2" s="1"/>
  <c r="N23" i="2"/>
  <c r="O27" i="2"/>
  <c r="J28" i="2"/>
  <c r="F28" i="2"/>
  <c r="N30" i="2"/>
  <c r="J25" i="2"/>
  <c r="F30" i="2"/>
  <c r="C27" i="2"/>
  <c r="M27" i="2"/>
  <c r="I22" i="2"/>
  <c r="L22" i="2"/>
  <c r="K27" i="2"/>
  <c r="G22" i="2"/>
  <c r="F27" i="2"/>
  <c r="M28" i="2"/>
  <c r="I28" i="2"/>
  <c r="E28" i="2"/>
  <c r="M30" i="2"/>
  <c r="I30" i="2"/>
  <c r="E30" i="2"/>
  <c r="M25" i="2"/>
  <c r="I25" i="2"/>
  <c r="L28" i="2"/>
  <c r="H28" i="2"/>
  <c r="D28" i="2"/>
  <c r="L30" i="2"/>
  <c r="H30" i="2"/>
  <c r="D30" i="2"/>
  <c r="K28" i="2"/>
  <c r="G28" i="2"/>
  <c r="C28" i="2"/>
  <c r="K30" i="2"/>
  <c r="G30" i="2"/>
  <c r="C30" i="2"/>
  <c r="K23" i="2"/>
  <c r="G23" i="2"/>
  <c r="C23" i="2"/>
  <c r="N22" i="2" l="1"/>
  <c r="I27" i="2"/>
  <c r="J22" i="2"/>
  <c r="K22" i="2"/>
  <c r="L27" i="2"/>
  <c r="G27" i="2"/>
  <c r="E22" i="2"/>
  <c r="C22" i="2"/>
  <c r="D27" i="2"/>
  <c r="H22" i="2"/>
  <c r="M22" i="2"/>
  <c r="F22" i="2"/>
</calcChain>
</file>

<file path=xl/sharedStrings.xml><?xml version="1.0" encoding="utf-8"?>
<sst xmlns="http://schemas.openxmlformats.org/spreadsheetml/2006/main" count="60" uniqueCount="14">
  <si>
    <t>Kvinnor</t>
  </si>
  <si>
    <t>Män</t>
  </si>
  <si>
    <t>Ålands statistik- och utredningsbyrå</t>
  </si>
  <si>
    <t>Totalt</t>
  </si>
  <si>
    <t>Antal</t>
  </si>
  <si>
    <t>Misshandelsbrott och brott mot liv</t>
  </si>
  <si>
    <t>Sexualbrott</t>
  </si>
  <si>
    <t>Andra brott</t>
  </si>
  <si>
    <t>Könsfördelning, procent</t>
  </si>
  <si>
    <t>Källa: ÅSUB Rättsväsende</t>
  </si>
  <si>
    <t>..</t>
  </si>
  <si>
    <t>Not: Siffrorna för 2009-2022 reviderades 23.8.2024.</t>
  </si>
  <si>
    <t>Senast uppdaterad 4.11.2025</t>
  </si>
  <si>
    <t>Brottsoffer i brott mot person efter kön och typ av brott 2009-2024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</si>
</sst>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1" fontId="1" fillId="0" borderId="0" xfId="0" applyNumberFormat="1" applyFont="1" applyBorder="1"/>
    <xf numFmtId="0" fontId="1" fillId="0" borderId="2" xfId="0" applyFont="1" applyBorder="1"/>
    <xf numFmtId="1" fontId="1" fillId="0" borderId="2" xfId="0" applyNumberFormat="1" applyFont="1" applyBorder="1"/>
    <xf numFmtId="0" fontId="3" fillId="0" borderId="0" xfId="0" applyFont="1"/>
    <xf numFmtId="0" fontId="1" fillId="0" borderId="0" xfId="0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1" fontId="1" fillId="0" borderId="0" xfId="0" quotePrefix="1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tabSelected="1" workbookViewId="0">
      <selection activeCell="Y23" sqref="Y23"/>
    </sheetView>
  </sheetViews>
  <sheetFormatPr defaultColWidth="9" defaultRowHeight="12" x14ac:dyDescent="0.25"/>
  <cols>
    <col min="1" max="1" width="2.6640625" style="1" customWidth="1"/>
    <col min="2" max="2" width="28.44140625" style="1" customWidth="1"/>
    <col min="3" max="3" width="5" style="1" customWidth="1"/>
    <col min="4" max="18" width="6.109375" style="1" customWidth="1"/>
    <col min="19" max="16384" width="9" style="1"/>
  </cols>
  <sheetData>
    <row r="1" spans="1:18" ht="13.2" customHeight="1" x14ac:dyDescent="0.25">
      <c r="A1" s="1" t="s">
        <v>2</v>
      </c>
    </row>
    <row r="2" spans="1:18" ht="29.7" customHeight="1" thickBot="1" x14ac:dyDescent="0.35">
      <c r="A2" s="2" t="s">
        <v>13</v>
      </c>
    </row>
    <row r="3" spans="1:18" ht="13.35" customHeight="1" x14ac:dyDescent="0.25">
      <c r="A3" s="17"/>
      <c r="B3" s="4"/>
      <c r="C3" s="18">
        <v>2009</v>
      </c>
      <c r="D3" s="18">
        <v>2010</v>
      </c>
      <c r="E3" s="18">
        <v>2011</v>
      </c>
      <c r="F3" s="18">
        <v>2012</v>
      </c>
      <c r="G3" s="18">
        <v>2013</v>
      </c>
      <c r="H3" s="18">
        <v>2014</v>
      </c>
      <c r="I3" s="18">
        <v>2015</v>
      </c>
      <c r="J3" s="18">
        <v>2016</v>
      </c>
      <c r="K3" s="18">
        <v>2017</v>
      </c>
      <c r="L3" s="18">
        <v>2018</v>
      </c>
      <c r="M3" s="18">
        <v>2019</v>
      </c>
      <c r="N3" s="18">
        <v>2020</v>
      </c>
      <c r="O3" s="18">
        <v>2021</v>
      </c>
      <c r="P3" s="18">
        <v>2022</v>
      </c>
      <c r="Q3" s="18">
        <v>2023</v>
      </c>
      <c r="R3" s="18">
        <v>2024</v>
      </c>
    </row>
    <row r="4" spans="1:18" ht="16.95" customHeight="1" x14ac:dyDescent="0.25">
      <c r="A4" s="11" t="s">
        <v>4</v>
      </c>
      <c r="B4" s="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6.95" customHeight="1" x14ac:dyDescent="0.25">
      <c r="A5" s="5" t="s">
        <v>3</v>
      </c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3.35" customHeight="1" x14ac:dyDescent="0.25">
      <c r="A6" s="5"/>
      <c r="B6" s="12" t="s">
        <v>3</v>
      </c>
      <c r="C6" s="14">
        <f>SUM(C11,C16)</f>
        <v>270</v>
      </c>
      <c r="D6" s="14">
        <f t="shared" ref="D6:Q6" si="0">SUM(D11,D16)</f>
        <v>196</v>
      </c>
      <c r="E6" s="14">
        <f t="shared" si="0"/>
        <v>266</v>
      </c>
      <c r="F6" s="14">
        <f t="shared" si="0"/>
        <v>245</v>
      </c>
      <c r="G6" s="14">
        <f t="shared" si="0"/>
        <v>243</v>
      </c>
      <c r="H6" s="14">
        <f t="shared" si="0"/>
        <v>228</v>
      </c>
      <c r="I6" s="14">
        <f t="shared" si="0"/>
        <v>305</v>
      </c>
      <c r="J6" s="14">
        <f t="shared" si="0"/>
        <v>302</v>
      </c>
      <c r="K6" s="14">
        <f t="shared" si="0"/>
        <v>326</v>
      </c>
      <c r="L6" s="14">
        <f t="shared" si="0"/>
        <v>245</v>
      </c>
      <c r="M6" s="14">
        <f t="shared" si="0"/>
        <v>269</v>
      </c>
      <c r="N6" s="14">
        <f t="shared" si="0"/>
        <v>306</v>
      </c>
      <c r="O6" s="14">
        <f t="shared" si="0"/>
        <v>259</v>
      </c>
      <c r="P6" s="14">
        <f t="shared" si="0"/>
        <v>296</v>
      </c>
      <c r="Q6" s="14">
        <f t="shared" si="0"/>
        <v>297</v>
      </c>
      <c r="R6" s="14">
        <f t="shared" ref="R6" si="1">SUM(R11,R16)</f>
        <v>332</v>
      </c>
    </row>
    <row r="7" spans="1:18" ht="13.35" customHeight="1" x14ac:dyDescent="0.25">
      <c r="A7" s="5"/>
      <c r="B7" s="12" t="s">
        <v>5</v>
      </c>
      <c r="C7" s="14">
        <f>SUM(C12,C17)</f>
        <v>211</v>
      </c>
      <c r="D7" s="14">
        <f t="shared" ref="D7:N7" si="2">SUM(D12,D17)</f>
        <v>147</v>
      </c>
      <c r="E7" s="14">
        <f t="shared" si="2"/>
        <v>175</v>
      </c>
      <c r="F7" s="14">
        <f t="shared" si="2"/>
        <v>178</v>
      </c>
      <c r="G7" s="14">
        <f t="shared" si="2"/>
        <v>164</v>
      </c>
      <c r="H7" s="14">
        <f t="shared" si="2"/>
        <v>152</v>
      </c>
      <c r="I7" s="14">
        <f t="shared" si="2"/>
        <v>184</v>
      </c>
      <c r="J7" s="14">
        <f t="shared" si="2"/>
        <v>168</v>
      </c>
      <c r="K7" s="14">
        <f t="shared" si="2"/>
        <v>198</v>
      </c>
      <c r="L7" s="14">
        <f t="shared" si="2"/>
        <v>144</v>
      </c>
      <c r="M7" s="14">
        <f t="shared" si="2"/>
        <v>176</v>
      </c>
      <c r="N7" s="14">
        <f t="shared" si="2"/>
        <v>192</v>
      </c>
      <c r="O7" s="14">
        <f t="shared" ref="O7:P7" si="3">SUM(O12,O17)</f>
        <v>156</v>
      </c>
      <c r="P7" s="14">
        <f t="shared" si="3"/>
        <v>174</v>
      </c>
      <c r="Q7" s="14">
        <f t="shared" ref="Q7:R7" si="4">SUM(Q12,Q17)</f>
        <v>161</v>
      </c>
      <c r="R7" s="14">
        <f t="shared" si="4"/>
        <v>205</v>
      </c>
    </row>
    <row r="8" spans="1:18" ht="13.35" customHeight="1" x14ac:dyDescent="0.25">
      <c r="A8" s="5"/>
      <c r="B8" s="12" t="s">
        <v>6</v>
      </c>
      <c r="C8" s="14" t="str">
        <f t="shared" ref="C8:P8" si="5">IF(C18="..","..",(SUM(C13,C18)))</f>
        <v>..</v>
      </c>
      <c r="D8" s="14" t="str">
        <f t="shared" si="5"/>
        <v>..</v>
      </c>
      <c r="E8" s="14" t="str">
        <f t="shared" si="5"/>
        <v>..</v>
      </c>
      <c r="F8" s="14" t="str">
        <f t="shared" si="5"/>
        <v>..</v>
      </c>
      <c r="G8" s="14" t="str">
        <f t="shared" si="5"/>
        <v>..</v>
      </c>
      <c r="H8" s="14" t="str">
        <f t="shared" si="5"/>
        <v>..</v>
      </c>
      <c r="I8" s="14" t="str">
        <f t="shared" si="5"/>
        <v>..</v>
      </c>
      <c r="J8" s="14" t="str">
        <f t="shared" si="5"/>
        <v>..</v>
      </c>
      <c r="K8" s="14" t="str">
        <f t="shared" si="5"/>
        <v>..</v>
      </c>
      <c r="L8" s="14" t="str">
        <f t="shared" si="5"/>
        <v>..</v>
      </c>
      <c r="M8" s="14" t="str">
        <f t="shared" si="5"/>
        <v>..</v>
      </c>
      <c r="N8" s="14" t="str">
        <f t="shared" si="5"/>
        <v>..</v>
      </c>
      <c r="O8" s="14" t="str">
        <f t="shared" si="5"/>
        <v>..</v>
      </c>
      <c r="P8" s="14" t="str">
        <f t="shared" si="5"/>
        <v>..</v>
      </c>
      <c r="Q8" s="14">
        <f>IF(Q18="..","..",(SUM(Q13,Q18)))</f>
        <v>54</v>
      </c>
      <c r="R8" s="14">
        <f>IF(R18="..","..",(SUM(R13,R18)))</f>
        <v>47</v>
      </c>
    </row>
    <row r="9" spans="1:18" ht="13.35" customHeight="1" x14ac:dyDescent="0.25">
      <c r="A9" s="5"/>
      <c r="B9" s="13" t="s">
        <v>7</v>
      </c>
      <c r="C9" s="14">
        <f t="shared" ref="C9:N9" si="6">SUM(C14,C19)</f>
        <v>45</v>
      </c>
      <c r="D9" s="14">
        <f t="shared" si="6"/>
        <v>34</v>
      </c>
      <c r="E9" s="14">
        <f t="shared" si="6"/>
        <v>78</v>
      </c>
      <c r="F9" s="14">
        <f t="shared" si="6"/>
        <v>60</v>
      </c>
      <c r="G9" s="14">
        <f t="shared" si="6"/>
        <v>68</v>
      </c>
      <c r="H9" s="14">
        <f t="shared" si="6"/>
        <v>62</v>
      </c>
      <c r="I9" s="14">
        <f t="shared" si="6"/>
        <v>105</v>
      </c>
      <c r="J9" s="14">
        <f t="shared" si="6"/>
        <v>111</v>
      </c>
      <c r="K9" s="14">
        <f t="shared" si="6"/>
        <v>105</v>
      </c>
      <c r="L9" s="14">
        <f t="shared" si="6"/>
        <v>83</v>
      </c>
      <c r="M9" s="14">
        <f t="shared" si="6"/>
        <v>67</v>
      </c>
      <c r="N9" s="14">
        <f t="shared" si="6"/>
        <v>95</v>
      </c>
      <c r="O9" s="14">
        <f t="shared" ref="O9:P9" si="7">SUM(O14,O19)</f>
        <v>75</v>
      </c>
      <c r="P9" s="14">
        <f t="shared" si="7"/>
        <v>97</v>
      </c>
      <c r="Q9" s="14">
        <f t="shared" ref="Q9:R9" si="8">SUM(Q14,Q19)</f>
        <v>82</v>
      </c>
      <c r="R9" s="14">
        <f t="shared" si="8"/>
        <v>80</v>
      </c>
    </row>
    <row r="10" spans="1:18" ht="16.95" customHeight="1" x14ac:dyDescent="0.25">
      <c r="A10" s="5" t="s">
        <v>0</v>
      </c>
      <c r="B10" s="13"/>
      <c r="C10" s="6"/>
      <c r="D10" s="6"/>
      <c r="E10" s="6"/>
      <c r="F10" s="6"/>
      <c r="G10" s="6"/>
      <c r="H10" s="6"/>
      <c r="I10" s="6"/>
      <c r="J10" s="6"/>
      <c r="K10" s="6"/>
      <c r="L10" s="5"/>
      <c r="M10" s="6"/>
      <c r="N10" s="6"/>
      <c r="O10" s="6"/>
      <c r="P10" s="6"/>
      <c r="Q10" s="6"/>
      <c r="R10" s="6"/>
    </row>
    <row r="11" spans="1:18" ht="13.35" customHeight="1" x14ac:dyDescent="0.25">
      <c r="A11" s="5"/>
      <c r="B11" s="13" t="s">
        <v>3</v>
      </c>
      <c r="C11" s="6">
        <f>SUM(C12:C14)</f>
        <v>100</v>
      </c>
      <c r="D11" s="6">
        <f t="shared" ref="D11:N11" si="9">SUM(D12:D14)</f>
        <v>72</v>
      </c>
      <c r="E11" s="6">
        <f t="shared" si="9"/>
        <v>117</v>
      </c>
      <c r="F11" s="6">
        <f t="shared" si="9"/>
        <v>107</v>
      </c>
      <c r="G11" s="6">
        <f t="shared" si="9"/>
        <v>84</v>
      </c>
      <c r="H11" s="6">
        <f t="shared" si="9"/>
        <v>115</v>
      </c>
      <c r="I11" s="6">
        <f t="shared" si="9"/>
        <v>137</v>
      </c>
      <c r="J11" s="6">
        <f t="shared" si="9"/>
        <v>137</v>
      </c>
      <c r="K11" s="6">
        <f t="shared" si="9"/>
        <v>130</v>
      </c>
      <c r="L11" s="6">
        <f t="shared" si="9"/>
        <v>118</v>
      </c>
      <c r="M11" s="6">
        <f t="shared" si="9"/>
        <v>114</v>
      </c>
      <c r="N11" s="6">
        <f t="shared" si="9"/>
        <v>127</v>
      </c>
      <c r="O11" s="6">
        <f t="shared" ref="O11:P11" si="10">SUM(O12:O14)</f>
        <v>115</v>
      </c>
      <c r="P11" s="6">
        <f t="shared" si="10"/>
        <v>139</v>
      </c>
      <c r="Q11" s="6">
        <f t="shared" ref="Q11:R11" si="11">SUM(Q12:Q14)</f>
        <v>156</v>
      </c>
      <c r="R11" s="6">
        <f t="shared" si="11"/>
        <v>142</v>
      </c>
    </row>
    <row r="12" spans="1:18" ht="13.35" customHeight="1" x14ac:dyDescent="0.25">
      <c r="A12" s="5"/>
      <c r="B12" s="13" t="s">
        <v>5</v>
      </c>
      <c r="C12" s="6">
        <v>68</v>
      </c>
      <c r="D12" s="6">
        <v>43</v>
      </c>
      <c r="E12" s="6">
        <v>57</v>
      </c>
      <c r="F12" s="6">
        <v>63</v>
      </c>
      <c r="G12" s="6">
        <v>42</v>
      </c>
      <c r="H12" s="6">
        <v>64</v>
      </c>
      <c r="I12" s="6">
        <v>74</v>
      </c>
      <c r="J12" s="6">
        <v>58</v>
      </c>
      <c r="K12" s="6">
        <v>60</v>
      </c>
      <c r="L12" s="5">
        <v>58</v>
      </c>
      <c r="M12" s="6">
        <v>59</v>
      </c>
      <c r="N12" s="6">
        <v>66</v>
      </c>
      <c r="O12" s="6">
        <v>58</v>
      </c>
      <c r="P12" s="6">
        <v>80</v>
      </c>
      <c r="Q12" s="6">
        <v>65</v>
      </c>
      <c r="R12" s="6">
        <v>74</v>
      </c>
    </row>
    <row r="13" spans="1:18" ht="13.35" customHeight="1" x14ac:dyDescent="0.25">
      <c r="A13" s="5"/>
      <c r="B13" s="13" t="s">
        <v>6</v>
      </c>
      <c r="C13" s="6">
        <v>14</v>
      </c>
      <c r="D13" s="6">
        <v>15</v>
      </c>
      <c r="E13" s="6">
        <v>13</v>
      </c>
      <c r="F13" s="6">
        <v>7</v>
      </c>
      <c r="G13" s="6">
        <v>11</v>
      </c>
      <c r="H13" s="6">
        <v>14</v>
      </c>
      <c r="I13" s="6">
        <v>16</v>
      </c>
      <c r="J13" s="6">
        <v>23</v>
      </c>
      <c r="K13" s="6">
        <v>23</v>
      </c>
      <c r="L13" s="5">
        <v>18</v>
      </c>
      <c r="M13" s="6">
        <v>26</v>
      </c>
      <c r="N13" s="6">
        <v>19</v>
      </c>
      <c r="O13" s="6">
        <v>28</v>
      </c>
      <c r="P13" s="6">
        <v>25</v>
      </c>
      <c r="Q13" s="6">
        <v>49</v>
      </c>
      <c r="R13" s="6">
        <v>32</v>
      </c>
    </row>
    <row r="14" spans="1:18" ht="13.35" customHeight="1" x14ac:dyDescent="0.25">
      <c r="A14" s="5"/>
      <c r="B14" s="13" t="s">
        <v>7</v>
      </c>
      <c r="C14" s="6">
        <v>18</v>
      </c>
      <c r="D14" s="6">
        <v>14</v>
      </c>
      <c r="E14" s="6">
        <v>47</v>
      </c>
      <c r="F14" s="6">
        <v>37</v>
      </c>
      <c r="G14" s="6">
        <v>31</v>
      </c>
      <c r="H14" s="6">
        <v>37</v>
      </c>
      <c r="I14" s="6">
        <v>47</v>
      </c>
      <c r="J14" s="6">
        <v>56</v>
      </c>
      <c r="K14" s="6">
        <v>47</v>
      </c>
      <c r="L14" s="5">
        <v>42</v>
      </c>
      <c r="M14" s="6">
        <v>29</v>
      </c>
      <c r="N14" s="6">
        <v>42</v>
      </c>
      <c r="O14" s="6">
        <v>29</v>
      </c>
      <c r="P14" s="6">
        <v>34</v>
      </c>
      <c r="Q14" s="6">
        <v>42</v>
      </c>
      <c r="R14" s="6">
        <v>36</v>
      </c>
    </row>
    <row r="15" spans="1:18" ht="16.95" customHeight="1" x14ac:dyDescent="0.25">
      <c r="A15" s="5" t="s">
        <v>1</v>
      </c>
      <c r="B15" s="13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  <c r="N15" s="6"/>
      <c r="O15" s="6"/>
      <c r="P15" s="6"/>
      <c r="Q15" s="6"/>
      <c r="R15" s="6"/>
    </row>
    <row r="16" spans="1:18" ht="13.35" customHeight="1" x14ac:dyDescent="0.25">
      <c r="A16" s="5"/>
      <c r="B16" s="13" t="s">
        <v>3</v>
      </c>
      <c r="C16" s="6">
        <f>SUM(C17:C19)</f>
        <v>170</v>
      </c>
      <c r="D16" s="6">
        <f t="shared" ref="D16:P16" si="12">SUM(D17:D19)</f>
        <v>124</v>
      </c>
      <c r="E16" s="6">
        <f t="shared" si="12"/>
        <v>149</v>
      </c>
      <c r="F16" s="6">
        <f t="shared" si="12"/>
        <v>138</v>
      </c>
      <c r="G16" s="6">
        <f t="shared" si="12"/>
        <v>159</v>
      </c>
      <c r="H16" s="6">
        <f t="shared" si="12"/>
        <v>113</v>
      </c>
      <c r="I16" s="6">
        <f t="shared" si="12"/>
        <v>168</v>
      </c>
      <c r="J16" s="6">
        <f t="shared" si="12"/>
        <v>165</v>
      </c>
      <c r="K16" s="6">
        <f t="shared" si="12"/>
        <v>196</v>
      </c>
      <c r="L16" s="6">
        <f t="shared" si="12"/>
        <v>127</v>
      </c>
      <c r="M16" s="6">
        <f t="shared" si="12"/>
        <v>155</v>
      </c>
      <c r="N16" s="6">
        <f t="shared" si="12"/>
        <v>179</v>
      </c>
      <c r="O16" s="6">
        <f t="shared" si="12"/>
        <v>144</v>
      </c>
      <c r="P16" s="6">
        <f t="shared" si="12"/>
        <v>157</v>
      </c>
      <c r="Q16" s="6">
        <f t="shared" ref="Q16:R16" si="13">SUM(Q17:Q19)</f>
        <v>141</v>
      </c>
      <c r="R16" s="6">
        <f t="shared" si="13"/>
        <v>190</v>
      </c>
    </row>
    <row r="17" spans="1:18" ht="13.35" customHeight="1" x14ac:dyDescent="0.25">
      <c r="A17" s="5"/>
      <c r="B17" s="13" t="s">
        <v>5</v>
      </c>
      <c r="C17" s="6">
        <v>143</v>
      </c>
      <c r="D17" s="6">
        <v>104</v>
      </c>
      <c r="E17" s="6">
        <v>118</v>
      </c>
      <c r="F17" s="6">
        <v>115</v>
      </c>
      <c r="G17" s="6">
        <v>122</v>
      </c>
      <c r="H17" s="6">
        <v>88</v>
      </c>
      <c r="I17" s="6">
        <v>110</v>
      </c>
      <c r="J17" s="6">
        <v>110</v>
      </c>
      <c r="K17" s="6">
        <v>138</v>
      </c>
      <c r="L17" s="5">
        <v>86</v>
      </c>
      <c r="M17" s="6">
        <v>117</v>
      </c>
      <c r="N17" s="6">
        <v>126</v>
      </c>
      <c r="O17" s="6">
        <v>98</v>
      </c>
      <c r="P17" s="6">
        <v>94</v>
      </c>
      <c r="Q17" s="6">
        <v>96</v>
      </c>
      <c r="R17" s="6">
        <v>131</v>
      </c>
    </row>
    <row r="18" spans="1:18" ht="13.35" customHeight="1" x14ac:dyDescent="0.25">
      <c r="A18" s="5"/>
      <c r="B18" s="13" t="s">
        <v>6</v>
      </c>
      <c r="C18" s="14" t="s">
        <v>10</v>
      </c>
      <c r="D18" s="14" t="s">
        <v>10</v>
      </c>
      <c r="E18" s="14" t="s">
        <v>10</v>
      </c>
      <c r="F18" s="14" t="s">
        <v>10</v>
      </c>
      <c r="G18" s="14" t="s">
        <v>10</v>
      </c>
      <c r="H18" s="14" t="s">
        <v>10</v>
      </c>
      <c r="I18" s="14" t="s">
        <v>10</v>
      </c>
      <c r="J18" s="14" t="s">
        <v>10</v>
      </c>
      <c r="K18" s="14" t="s">
        <v>10</v>
      </c>
      <c r="L18" s="14" t="s">
        <v>10</v>
      </c>
      <c r="M18" s="14" t="s">
        <v>10</v>
      </c>
      <c r="N18" s="14" t="s">
        <v>10</v>
      </c>
      <c r="O18" s="14" t="s">
        <v>10</v>
      </c>
      <c r="P18" s="14" t="s">
        <v>10</v>
      </c>
      <c r="Q18" s="15">
        <v>5</v>
      </c>
      <c r="R18" s="15">
        <v>15</v>
      </c>
    </row>
    <row r="19" spans="1:18" ht="13.35" customHeight="1" x14ac:dyDescent="0.25">
      <c r="A19" s="5"/>
      <c r="B19" s="13" t="s">
        <v>7</v>
      </c>
      <c r="C19" s="6">
        <v>27</v>
      </c>
      <c r="D19" s="6">
        <v>20</v>
      </c>
      <c r="E19" s="6">
        <v>31</v>
      </c>
      <c r="F19" s="6">
        <v>23</v>
      </c>
      <c r="G19" s="6">
        <v>37</v>
      </c>
      <c r="H19" s="6">
        <v>25</v>
      </c>
      <c r="I19" s="6">
        <v>58</v>
      </c>
      <c r="J19" s="6">
        <v>55</v>
      </c>
      <c r="K19" s="6">
        <v>58</v>
      </c>
      <c r="L19" s="5">
        <v>41</v>
      </c>
      <c r="M19" s="6">
        <v>38</v>
      </c>
      <c r="N19" s="6">
        <v>53</v>
      </c>
      <c r="O19" s="6">
        <v>46</v>
      </c>
      <c r="P19" s="6">
        <v>63</v>
      </c>
      <c r="Q19" s="6">
        <v>40</v>
      </c>
      <c r="R19" s="6">
        <v>44</v>
      </c>
    </row>
    <row r="20" spans="1:18" ht="16.95" customHeight="1" x14ac:dyDescent="0.25">
      <c r="A20" s="11" t="s">
        <v>8</v>
      </c>
      <c r="B20" s="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6.95" customHeight="1" x14ac:dyDescent="0.25">
      <c r="A21" s="5" t="s">
        <v>0</v>
      </c>
      <c r="B21" s="13"/>
      <c r="C21" s="6"/>
      <c r="D21" s="6"/>
      <c r="E21" s="6"/>
      <c r="F21" s="6"/>
      <c r="G21" s="6"/>
      <c r="H21" s="6"/>
      <c r="I21" s="6"/>
      <c r="J21" s="6"/>
      <c r="K21" s="6"/>
      <c r="L21" s="5"/>
      <c r="M21" s="6"/>
      <c r="N21" s="6"/>
      <c r="O21" s="6"/>
      <c r="P21" s="6"/>
      <c r="Q21" s="6"/>
      <c r="R21" s="6"/>
    </row>
    <row r="22" spans="1:18" ht="13.35" customHeight="1" x14ac:dyDescent="0.25">
      <c r="A22" s="5"/>
      <c r="B22" s="13" t="s">
        <v>3</v>
      </c>
      <c r="C22" s="6">
        <f>IF(C11="-","-",SUM(C11/C6*100))</f>
        <v>37.037037037037038</v>
      </c>
      <c r="D22" s="6">
        <f t="shared" ref="D22:N22" si="14">IF(D11="-","-",SUM(D11/D6*100))</f>
        <v>36.734693877551024</v>
      </c>
      <c r="E22" s="6">
        <f t="shared" si="14"/>
        <v>43.984962406015036</v>
      </c>
      <c r="F22" s="6">
        <f t="shared" si="14"/>
        <v>43.673469387755105</v>
      </c>
      <c r="G22" s="6">
        <f t="shared" si="14"/>
        <v>34.567901234567898</v>
      </c>
      <c r="H22" s="6">
        <f t="shared" si="14"/>
        <v>50.438596491228068</v>
      </c>
      <c r="I22" s="6">
        <f t="shared" si="14"/>
        <v>44.918032786885249</v>
      </c>
      <c r="J22" s="6">
        <f t="shared" si="14"/>
        <v>45.364238410596023</v>
      </c>
      <c r="K22" s="6">
        <f t="shared" si="14"/>
        <v>39.877300613496928</v>
      </c>
      <c r="L22" s="6">
        <f t="shared" si="14"/>
        <v>48.163265306122447</v>
      </c>
      <c r="M22" s="6">
        <f t="shared" si="14"/>
        <v>42.37918215613383</v>
      </c>
      <c r="N22" s="6">
        <f t="shared" si="14"/>
        <v>41.503267973856211</v>
      </c>
      <c r="O22" s="6">
        <f t="shared" ref="O22:P22" si="15">IF(O11="-","-",SUM(O11/O6*100))</f>
        <v>44.401544401544399</v>
      </c>
      <c r="P22" s="6">
        <f t="shared" si="15"/>
        <v>46.95945945945946</v>
      </c>
      <c r="Q22" s="6">
        <f t="shared" ref="Q22:R22" si="16">IF(Q11="-","-",SUM(Q11/Q6*100))</f>
        <v>52.525252525252533</v>
      </c>
      <c r="R22" s="6">
        <f t="shared" si="16"/>
        <v>42.771084337349393</v>
      </c>
    </row>
    <row r="23" spans="1:18" ht="13.35" customHeight="1" x14ac:dyDescent="0.25">
      <c r="A23" s="5"/>
      <c r="B23" s="13" t="s">
        <v>5</v>
      </c>
      <c r="C23" s="6">
        <f t="shared" ref="C23:N23" si="17">IF(C12="-","-",SUM(C12/C7*100))</f>
        <v>32.227488151658768</v>
      </c>
      <c r="D23" s="6">
        <f t="shared" si="17"/>
        <v>29.251700680272108</v>
      </c>
      <c r="E23" s="6">
        <f t="shared" si="17"/>
        <v>32.571428571428577</v>
      </c>
      <c r="F23" s="6">
        <f t="shared" si="17"/>
        <v>35.393258426966291</v>
      </c>
      <c r="G23" s="6">
        <f t="shared" si="17"/>
        <v>25.609756097560975</v>
      </c>
      <c r="H23" s="6">
        <f t="shared" si="17"/>
        <v>42.105263157894733</v>
      </c>
      <c r="I23" s="6">
        <f t="shared" si="17"/>
        <v>40.217391304347828</v>
      </c>
      <c r="J23" s="6">
        <f t="shared" si="17"/>
        <v>34.523809523809526</v>
      </c>
      <c r="K23" s="6">
        <f t="shared" si="17"/>
        <v>30.303030303030305</v>
      </c>
      <c r="L23" s="6">
        <f t="shared" si="17"/>
        <v>40.277777777777779</v>
      </c>
      <c r="M23" s="6">
        <f t="shared" si="17"/>
        <v>33.522727272727273</v>
      </c>
      <c r="N23" s="6">
        <f t="shared" si="17"/>
        <v>34.375</v>
      </c>
      <c r="O23" s="6">
        <f t="shared" ref="O23:P23" si="18">IF(O12="-","-",SUM(O12/O7*100))</f>
        <v>37.179487179487182</v>
      </c>
      <c r="P23" s="6">
        <f t="shared" si="18"/>
        <v>45.977011494252871</v>
      </c>
      <c r="Q23" s="6">
        <f t="shared" ref="Q23:R23" si="19">IF(Q12="-","-",SUM(Q12/Q7*100))</f>
        <v>40.372670807453417</v>
      </c>
      <c r="R23" s="6">
        <f t="shared" si="19"/>
        <v>36.097560975609753</v>
      </c>
    </row>
    <row r="24" spans="1:18" ht="13.35" customHeight="1" x14ac:dyDescent="0.25">
      <c r="A24" s="5"/>
      <c r="B24" s="13" t="s">
        <v>6</v>
      </c>
      <c r="C24" s="14" t="s">
        <v>10</v>
      </c>
      <c r="D24" s="14" t="s">
        <v>10</v>
      </c>
      <c r="E24" s="14" t="s">
        <v>10</v>
      </c>
      <c r="F24" s="14" t="s">
        <v>10</v>
      </c>
      <c r="G24" s="14" t="s">
        <v>10</v>
      </c>
      <c r="H24" s="14" t="s">
        <v>10</v>
      </c>
      <c r="I24" s="14" t="s">
        <v>10</v>
      </c>
      <c r="J24" s="14" t="s">
        <v>10</v>
      </c>
      <c r="K24" s="14" t="s">
        <v>10</v>
      </c>
      <c r="L24" s="14" t="s">
        <v>10</v>
      </c>
      <c r="M24" s="14" t="s">
        <v>10</v>
      </c>
      <c r="N24" s="14" t="s">
        <v>10</v>
      </c>
      <c r="O24" s="14" t="s">
        <v>10</v>
      </c>
      <c r="P24" s="14" t="s">
        <v>10</v>
      </c>
      <c r="Q24" s="6">
        <f t="shared" ref="Q24:R24" si="20">IF(Q13="-","-",SUM(Q13/Q8*100))</f>
        <v>90.740740740740748</v>
      </c>
      <c r="R24" s="6">
        <f t="shared" si="20"/>
        <v>68.085106382978722</v>
      </c>
    </row>
    <row r="25" spans="1:18" ht="13.35" customHeight="1" x14ac:dyDescent="0.25">
      <c r="A25" s="5"/>
      <c r="B25" s="13" t="s">
        <v>7</v>
      </c>
      <c r="C25" s="6">
        <f t="shared" ref="C25:N25" si="21">IF(C14="-","-",SUM(C14/C9*100))</f>
        <v>40</v>
      </c>
      <c r="D25" s="6">
        <f t="shared" si="21"/>
        <v>41.17647058823529</v>
      </c>
      <c r="E25" s="6">
        <f t="shared" si="21"/>
        <v>60.256410256410255</v>
      </c>
      <c r="F25" s="6">
        <f t="shared" si="21"/>
        <v>61.666666666666671</v>
      </c>
      <c r="G25" s="6">
        <f t="shared" si="21"/>
        <v>45.588235294117645</v>
      </c>
      <c r="H25" s="6">
        <f t="shared" si="21"/>
        <v>59.677419354838712</v>
      </c>
      <c r="I25" s="6">
        <f t="shared" si="21"/>
        <v>44.761904761904766</v>
      </c>
      <c r="J25" s="6">
        <f t="shared" si="21"/>
        <v>50.450450450450447</v>
      </c>
      <c r="K25" s="6">
        <f t="shared" si="21"/>
        <v>44.761904761904766</v>
      </c>
      <c r="L25" s="6">
        <f t="shared" si="21"/>
        <v>50.602409638554214</v>
      </c>
      <c r="M25" s="6">
        <f t="shared" si="21"/>
        <v>43.283582089552233</v>
      </c>
      <c r="N25" s="6">
        <f t="shared" si="21"/>
        <v>44.210526315789473</v>
      </c>
      <c r="O25" s="6">
        <f t="shared" ref="O25:P25" si="22">IF(O14="-","-",SUM(O14/O9*100))</f>
        <v>38.666666666666664</v>
      </c>
      <c r="P25" s="6">
        <f t="shared" si="22"/>
        <v>35.051546391752574</v>
      </c>
      <c r="Q25" s="6">
        <f t="shared" ref="Q25:R25" si="23">IF(Q14="-","-",SUM(Q14/Q9*100))</f>
        <v>51.219512195121951</v>
      </c>
      <c r="R25" s="6">
        <f t="shared" si="23"/>
        <v>45</v>
      </c>
    </row>
    <row r="26" spans="1:18" ht="16.95" customHeight="1" x14ac:dyDescent="0.25">
      <c r="A26" s="5" t="s">
        <v>1</v>
      </c>
      <c r="B26" s="1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13.35" customHeight="1" x14ac:dyDescent="0.25">
      <c r="A27" s="5"/>
      <c r="B27" s="13" t="s">
        <v>3</v>
      </c>
      <c r="C27" s="6">
        <f t="shared" ref="C27:N27" si="24">IF(C16="-","-",SUM(C16/C6*100))</f>
        <v>62.962962962962962</v>
      </c>
      <c r="D27" s="6">
        <f t="shared" si="24"/>
        <v>63.265306122448983</v>
      </c>
      <c r="E27" s="14">
        <f t="shared" si="24"/>
        <v>56.015037593984964</v>
      </c>
      <c r="F27" s="14">
        <f t="shared" si="24"/>
        <v>56.326530612244895</v>
      </c>
      <c r="G27" s="14">
        <f t="shared" si="24"/>
        <v>65.432098765432102</v>
      </c>
      <c r="H27" s="14">
        <f t="shared" si="24"/>
        <v>49.561403508771932</v>
      </c>
      <c r="I27" s="14">
        <f t="shared" si="24"/>
        <v>55.081967213114758</v>
      </c>
      <c r="J27" s="6">
        <f t="shared" si="24"/>
        <v>54.635761589403977</v>
      </c>
      <c r="K27" s="6">
        <f t="shared" si="24"/>
        <v>60.122699386503065</v>
      </c>
      <c r="L27" s="6">
        <f t="shared" si="24"/>
        <v>51.836734693877553</v>
      </c>
      <c r="M27" s="6">
        <f t="shared" si="24"/>
        <v>57.62081784386617</v>
      </c>
      <c r="N27" s="6">
        <f t="shared" si="24"/>
        <v>58.496732026143796</v>
      </c>
      <c r="O27" s="6">
        <f t="shared" ref="O27:P27" si="25">IF(O16="-","-",SUM(O16/O6*100))</f>
        <v>55.598455598455601</v>
      </c>
      <c r="P27" s="6">
        <f t="shared" si="25"/>
        <v>53.04054054054054</v>
      </c>
      <c r="Q27" s="6">
        <f t="shared" ref="Q27:R27" si="26">IF(Q16="-","-",SUM(Q16/Q6*100))</f>
        <v>47.474747474747474</v>
      </c>
      <c r="R27" s="6">
        <f t="shared" si="26"/>
        <v>57.228915662650607</v>
      </c>
    </row>
    <row r="28" spans="1:18" ht="13.35" customHeight="1" x14ac:dyDescent="0.25">
      <c r="A28" s="5"/>
      <c r="B28" s="13" t="s">
        <v>5</v>
      </c>
      <c r="C28" s="6">
        <f t="shared" ref="C28:N28" si="27">IF(C17="-","-",SUM(C17/C7*100))</f>
        <v>67.772511848341239</v>
      </c>
      <c r="D28" s="6">
        <f t="shared" si="27"/>
        <v>70.748299319727892</v>
      </c>
      <c r="E28" s="14">
        <f t="shared" si="27"/>
        <v>67.428571428571431</v>
      </c>
      <c r="F28" s="14">
        <f t="shared" si="27"/>
        <v>64.606741573033716</v>
      </c>
      <c r="G28" s="14">
        <f t="shared" si="27"/>
        <v>74.390243902439025</v>
      </c>
      <c r="H28" s="14">
        <f t="shared" si="27"/>
        <v>57.894736842105267</v>
      </c>
      <c r="I28" s="14">
        <f t="shared" si="27"/>
        <v>59.782608695652172</v>
      </c>
      <c r="J28" s="6">
        <f t="shared" si="27"/>
        <v>65.476190476190482</v>
      </c>
      <c r="K28" s="6">
        <f t="shared" si="27"/>
        <v>69.696969696969703</v>
      </c>
      <c r="L28" s="6">
        <f t="shared" si="27"/>
        <v>59.722222222222221</v>
      </c>
      <c r="M28" s="6">
        <f t="shared" si="27"/>
        <v>66.477272727272734</v>
      </c>
      <c r="N28" s="6">
        <f t="shared" si="27"/>
        <v>65.625</v>
      </c>
      <c r="O28" s="6">
        <f t="shared" ref="O28:P28" si="28">IF(O17="-","-",SUM(O17/O7*100))</f>
        <v>62.820512820512818</v>
      </c>
      <c r="P28" s="6">
        <f t="shared" si="28"/>
        <v>54.022988505747129</v>
      </c>
      <c r="Q28" s="6">
        <f t="shared" ref="Q28:R28" si="29">IF(Q17="-","-",SUM(Q17/Q7*100))</f>
        <v>59.627329192546583</v>
      </c>
      <c r="R28" s="6">
        <f t="shared" si="29"/>
        <v>63.902439024390247</v>
      </c>
    </row>
    <row r="29" spans="1:18" ht="13.35" customHeight="1" x14ac:dyDescent="0.25">
      <c r="A29" s="5"/>
      <c r="B29" s="13" t="s">
        <v>6</v>
      </c>
      <c r="C29" s="14" t="str">
        <f>IF(C18="..","..",SUM(C18/C8*100))</f>
        <v>..</v>
      </c>
      <c r="D29" s="14" t="str">
        <f t="shared" ref="D29:Q29" si="30">IF(D18="..","..",SUM(D18/D8*100))</f>
        <v>..</v>
      </c>
      <c r="E29" s="14" t="str">
        <f t="shared" si="30"/>
        <v>..</v>
      </c>
      <c r="F29" s="14" t="str">
        <f t="shared" si="30"/>
        <v>..</v>
      </c>
      <c r="G29" s="14" t="str">
        <f t="shared" si="30"/>
        <v>..</v>
      </c>
      <c r="H29" s="14" t="str">
        <f t="shared" si="30"/>
        <v>..</v>
      </c>
      <c r="I29" s="14" t="str">
        <f t="shared" si="30"/>
        <v>..</v>
      </c>
      <c r="J29" s="14" t="str">
        <f t="shared" si="30"/>
        <v>..</v>
      </c>
      <c r="K29" s="14" t="str">
        <f t="shared" si="30"/>
        <v>..</v>
      </c>
      <c r="L29" s="14" t="str">
        <f t="shared" si="30"/>
        <v>..</v>
      </c>
      <c r="M29" s="14" t="str">
        <f t="shared" si="30"/>
        <v>..</v>
      </c>
      <c r="N29" s="14" t="str">
        <f t="shared" si="30"/>
        <v>..</v>
      </c>
      <c r="O29" s="14" t="str">
        <f t="shared" si="30"/>
        <v>..</v>
      </c>
      <c r="P29" s="14" t="str">
        <f t="shared" si="30"/>
        <v>..</v>
      </c>
      <c r="Q29" s="14">
        <f t="shared" si="30"/>
        <v>9.2592592592592595</v>
      </c>
      <c r="R29" s="14">
        <f t="shared" ref="R29" si="31">IF(R18="..","..",SUM(R18/R8*100))</f>
        <v>31.914893617021278</v>
      </c>
    </row>
    <row r="30" spans="1:18" ht="13.35" customHeight="1" thickBot="1" x14ac:dyDescent="0.3">
      <c r="A30" s="7"/>
      <c r="B30" s="16" t="s">
        <v>7</v>
      </c>
      <c r="C30" s="8">
        <f>IF(C19="-","-",SUM(C19/C9*100))</f>
        <v>60</v>
      </c>
      <c r="D30" s="8">
        <f t="shared" ref="D30:N30" si="32">IF(D19="-","-",SUM(D19/D9*100))</f>
        <v>58.82352941176471</v>
      </c>
      <c r="E30" s="19">
        <f t="shared" si="32"/>
        <v>39.743589743589745</v>
      </c>
      <c r="F30" s="19">
        <f t="shared" si="32"/>
        <v>38.333333333333336</v>
      </c>
      <c r="G30" s="19">
        <f t="shared" si="32"/>
        <v>54.411764705882348</v>
      </c>
      <c r="H30" s="19">
        <f t="shared" si="32"/>
        <v>40.322580645161288</v>
      </c>
      <c r="I30" s="19">
        <f t="shared" si="32"/>
        <v>55.238095238095241</v>
      </c>
      <c r="J30" s="8">
        <f t="shared" si="32"/>
        <v>49.549549549549546</v>
      </c>
      <c r="K30" s="8">
        <f t="shared" si="32"/>
        <v>55.238095238095241</v>
      </c>
      <c r="L30" s="8">
        <f t="shared" si="32"/>
        <v>49.397590361445779</v>
      </c>
      <c r="M30" s="8">
        <f t="shared" si="32"/>
        <v>56.71641791044776</v>
      </c>
      <c r="N30" s="8">
        <f t="shared" si="32"/>
        <v>55.78947368421052</v>
      </c>
      <c r="O30" s="8">
        <f t="shared" ref="O30:P30" si="33">IF(O19="-","-",SUM(O19/O9*100))</f>
        <v>61.333333333333329</v>
      </c>
      <c r="P30" s="8">
        <f t="shared" si="33"/>
        <v>64.948453608247419</v>
      </c>
      <c r="Q30" s="8">
        <f t="shared" ref="Q30:R30" si="34">IF(Q19="-","-",SUM(Q19/Q9*100))</f>
        <v>48.780487804878049</v>
      </c>
      <c r="R30" s="8">
        <f t="shared" ref="R30" si="35">IF(R19="-","-",SUM(R19/R9*100))</f>
        <v>55.000000000000007</v>
      </c>
    </row>
    <row r="31" spans="1:18" ht="13.35" customHeight="1" x14ac:dyDescent="0.25">
      <c r="A31" s="20" t="s">
        <v>11</v>
      </c>
      <c r="B31" s="13"/>
      <c r="C31" s="6"/>
      <c r="D31" s="6"/>
      <c r="E31" s="14"/>
      <c r="F31" s="14"/>
      <c r="G31" s="14"/>
      <c r="H31" s="14"/>
      <c r="I31" s="14"/>
      <c r="J31" s="6"/>
      <c r="K31" s="6"/>
      <c r="L31" s="6"/>
      <c r="M31" s="6"/>
      <c r="N31" s="6"/>
      <c r="O31" s="6"/>
      <c r="P31" s="6"/>
      <c r="Q31" s="6"/>
      <c r="R31" s="6"/>
    </row>
    <row r="32" spans="1:18" ht="13.35" customHeight="1" x14ac:dyDescent="0.25">
      <c r="A32" s="9" t="s">
        <v>9</v>
      </c>
    </row>
    <row r="33" spans="1:1" ht="13.35" customHeight="1" x14ac:dyDescent="0.25">
      <c r="A33" s="9" t="s">
        <v>12</v>
      </c>
    </row>
    <row r="34" spans="1:1" ht="13.35" customHeight="1" x14ac:dyDescent="0.25"/>
  </sheetData>
  <pageMargins left="0.75" right="0.75" top="0.75" bottom="0.5" header="0.5" footer="0.75"/>
  <pageSetup orientation="landscape" r:id="rId1"/>
  <ignoredErrors>
    <ignoredError sqref="C29:R29 C8:R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KvoMän30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2022-06-16T11:30:57Z</cp:lastPrinted>
  <dcterms:created xsi:type="dcterms:W3CDTF">2022-01-12T11:46:46Z</dcterms:created>
  <dcterms:modified xsi:type="dcterms:W3CDTF">2025-11-04T07:08:49Z</dcterms:modified>
</cp:coreProperties>
</file>