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1DF327F5-98E7-40F6-BE54-18235310ACCE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KvoMän3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1" i="2" l="1"/>
  <c r="V22" i="2"/>
  <c r="V14" i="2"/>
  <c r="V6" i="2"/>
  <c r="V39" i="2" s="1"/>
  <c r="V7" i="2"/>
  <c r="V32" i="2" s="1"/>
  <c r="V8" i="2"/>
  <c r="V33" i="2" s="1"/>
  <c r="V9" i="2"/>
  <c r="V42" i="2" s="1"/>
  <c r="V10" i="2"/>
  <c r="V35" i="2" s="1"/>
  <c r="V11" i="2"/>
  <c r="V36" i="2" s="1"/>
  <c r="V12" i="2"/>
  <c r="V37" i="2" s="1"/>
  <c r="U22" i="2"/>
  <c r="U14" i="2"/>
  <c r="U6" i="2"/>
  <c r="U31" i="2" s="1"/>
  <c r="U7" i="2"/>
  <c r="U40" i="2" s="1"/>
  <c r="U8" i="2"/>
  <c r="U33" i="2" s="1"/>
  <c r="U9" i="2"/>
  <c r="U34" i="2" s="1"/>
  <c r="U10" i="2"/>
  <c r="U43" i="2" s="1"/>
  <c r="U11" i="2"/>
  <c r="U36" i="2" s="1"/>
  <c r="U12" i="2"/>
  <c r="U37" i="2" s="1"/>
  <c r="V40" i="2" l="1"/>
  <c r="V44" i="2"/>
  <c r="V34" i="2"/>
  <c r="V31" i="2"/>
  <c r="V45" i="2"/>
  <c r="V43" i="2"/>
  <c r="U44" i="2"/>
  <c r="U42" i="2"/>
  <c r="U35" i="2"/>
  <c r="U45" i="2"/>
  <c r="U32" i="2"/>
  <c r="U39" i="2"/>
  <c r="D33" i="2"/>
  <c r="E33" i="2"/>
  <c r="G33" i="2"/>
  <c r="H33" i="2"/>
  <c r="I33" i="2"/>
  <c r="J33" i="2"/>
  <c r="K33" i="2"/>
  <c r="L33" i="2"/>
  <c r="M33" i="2"/>
  <c r="O33" i="2"/>
  <c r="P33" i="2"/>
  <c r="Q33" i="2"/>
  <c r="R33" i="2"/>
  <c r="S33" i="2"/>
  <c r="T33" i="2"/>
  <c r="C33" i="2"/>
  <c r="D8" i="2"/>
  <c r="E8" i="2"/>
  <c r="F8" i="2"/>
  <c r="F33" i="2" s="1"/>
  <c r="G8" i="2"/>
  <c r="H8" i="2"/>
  <c r="I8" i="2"/>
  <c r="J8" i="2"/>
  <c r="K8" i="2"/>
  <c r="L8" i="2"/>
  <c r="M8" i="2"/>
  <c r="N8" i="2"/>
  <c r="N33" i="2" s="1"/>
  <c r="O8" i="2"/>
  <c r="P8" i="2"/>
  <c r="Q8" i="2"/>
  <c r="R8" i="2"/>
  <c r="S8" i="2"/>
  <c r="T8" i="2"/>
  <c r="C8" i="2"/>
  <c r="T22" i="2" l="1"/>
  <c r="T14" i="2"/>
  <c r="T7" i="2"/>
  <c r="T9" i="2"/>
  <c r="T10" i="2"/>
  <c r="T11" i="2"/>
  <c r="T12" i="2"/>
  <c r="S22" i="2"/>
  <c r="S7" i="2"/>
  <c r="S32" i="2" s="1"/>
  <c r="S9" i="2"/>
  <c r="S34" i="2" s="1"/>
  <c r="S10" i="2"/>
  <c r="S35" i="2" s="1"/>
  <c r="S11" i="2"/>
  <c r="S36" i="2" s="1"/>
  <c r="S12" i="2"/>
  <c r="S37" i="2" s="1"/>
  <c r="S14" i="2"/>
  <c r="S6" i="2" s="1"/>
  <c r="R7" i="2"/>
  <c r="R32" i="2" s="1"/>
  <c r="R9" i="2"/>
  <c r="R42" i="2" s="1"/>
  <c r="R10" i="2"/>
  <c r="R43" i="2" s="1"/>
  <c r="R11" i="2"/>
  <c r="R44" i="2" s="1"/>
  <c r="R12" i="2"/>
  <c r="R37" i="2" s="1"/>
  <c r="R14" i="2"/>
  <c r="R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C22" i="2"/>
  <c r="D14" i="2"/>
  <c r="D6" i="2" s="1"/>
  <c r="E14" i="2"/>
  <c r="F14" i="2"/>
  <c r="G14" i="2"/>
  <c r="H14" i="2"/>
  <c r="I14" i="2"/>
  <c r="J14" i="2"/>
  <c r="K14" i="2"/>
  <c r="L14" i="2"/>
  <c r="M14" i="2"/>
  <c r="N14" i="2"/>
  <c r="O14" i="2"/>
  <c r="O6" i="2" s="1"/>
  <c r="P14" i="2"/>
  <c r="Q14" i="2"/>
  <c r="C14" i="2"/>
  <c r="C7" i="2"/>
  <c r="C32" i="2" s="1"/>
  <c r="D7" i="2"/>
  <c r="D40" i="2" s="1"/>
  <c r="E7" i="2"/>
  <c r="E40" i="2" s="1"/>
  <c r="C9" i="2"/>
  <c r="C34" i="2" s="1"/>
  <c r="D9" i="2"/>
  <c r="D34" i="2" s="1"/>
  <c r="E9" i="2"/>
  <c r="E42" i="2" s="1"/>
  <c r="C10" i="2"/>
  <c r="C43" i="2" s="1"/>
  <c r="D10" i="2"/>
  <c r="D35" i="2" s="1"/>
  <c r="E10" i="2"/>
  <c r="E35" i="2" s="1"/>
  <c r="C11" i="2"/>
  <c r="C44" i="2" s="1"/>
  <c r="D11" i="2"/>
  <c r="D44" i="2" s="1"/>
  <c r="E11" i="2"/>
  <c r="E36" i="2" s="1"/>
  <c r="C12" i="2"/>
  <c r="C45" i="2" s="1"/>
  <c r="D12" i="2"/>
  <c r="D45" i="2" s="1"/>
  <c r="E12" i="2"/>
  <c r="E45" i="2" s="1"/>
  <c r="N41" i="2"/>
  <c r="F9" i="2"/>
  <c r="F42" i="2" s="1"/>
  <c r="G9" i="2"/>
  <c r="G42" i="2" s="1"/>
  <c r="H9" i="2"/>
  <c r="H42" i="2" s="1"/>
  <c r="I9" i="2"/>
  <c r="I42" i="2" s="1"/>
  <c r="J9" i="2"/>
  <c r="J42" i="2" s="1"/>
  <c r="K9" i="2"/>
  <c r="K34" i="2" s="1"/>
  <c r="L9" i="2"/>
  <c r="L34" i="2" s="1"/>
  <c r="M9" i="2"/>
  <c r="M42" i="2" s="1"/>
  <c r="N9" i="2"/>
  <c r="N42" i="2" s="1"/>
  <c r="O9" i="2"/>
  <c r="O42" i="2" s="1"/>
  <c r="P9" i="2"/>
  <c r="P42" i="2" s="1"/>
  <c r="Q9" i="2"/>
  <c r="Q42" i="2" s="1"/>
  <c r="F10" i="2"/>
  <c r="F43" i="2" s="1"/>
  <c r="G10" i="2"/>
  <c r="G43" i="2" s="1"/>
  <c r="H10" i="2"/>
  <c r="H43" i="2" s="1"/>
  <c r="I10" i="2"/>
  <c r="I43" i="2" s="1"/>
  <c r="J10" i="2"/>
  <c r="J43" i="2" s="1"/>
  <c r="K10" i="2"/>
  <c r="K43" i="2" s="1"/>
  <c r="L10" i="2"/>
  <c r="L35" i="2" s="1"/>
  <c r="M10" i="2"/>
  <c r="M35" i="2" s="1"/>
  <c r="N10" i="2"/>
  <c r="N43" i="2" s="1"/>
  <c r="O10" i="2"/>
  <c r="O43" i="2" s="1"/>
  <c r="P10" i="2"/>
  <c r="P43" i="2" s="1"/>
  <c r="Q10" i="2"/>
  <c r="Q43" i="2" s="1"/>
  <c r="F11" i="2"/>
  <c r="F36" i="2" s="1"/>
  <c r="G11" i="2"/>
  <c r="G44" i="2" s="1"/>
  <c r="H11" i="2"/>
  <c r="H44" i="2" s="1"/>
  <c r="I11" i="2"/>
  <c r="I44" i="2" s="1"/>
  <c r="J11" i="2"/>
  <c r="J44" i="2" s="1"/>
  <c r="K11" i="2"/>
  <c r="K44" i="2" s="1"/>
  <c r="L11" i="2"/>
  <c r="L44" i="2" s="1"/>
  <c r="M11" i="2"/>
  <c r="M36" i="2" s="1"/>
  <c r="N11" i="2"/>
  <c r="N36" i="2" s="1"/>
  <c r="O11" i="2"/>
  <c r="O44" i="2" s="1"/>
  <c r="P11" i="2"/>
  <c r="P44" i="2" s="1"/>
  <c r="Q11" i="2"/>
  <c r="Q44" i="2" s="1"/>
  <c r="F12" i="2"/>
  <c r="F37" i="2" s="1"/>
  <c r="G12" i="2"/>
  <c r="G37" i="2" s="1"/>
  <c r="H12" i="2"/>
  <c r="H45" i="2" s="1"/>
  <c r="I12" i="2"/>
  <c r="I45" i="2" s="1"/>
  <c r="J12" i="2"/>
  <c r="J45" i="2" s="1"/>
  <c r="K12" i="2"/>
  <c r="K45" i="2" s="1"/>
  <c r="L12" i="2"/>
  <c r="L45" i="2" s="1"/>
  <c r="M12" i="2"/>
  <c r="M45" i="2" s="1"/>
  <c r="N12" i="2"/>
  <c r="N37" i="2" s="1"/>
  <c r="O12" i="2"/>
  <c r="O37" i="2" s="1"/>
  <c r="P12" i="2"/>
  <c r="P45" i="2" s="1"/>
  <c r="Q12" i="2"/>
  <c r="Q45" i="2" s="1"/>
  <c r="M6" i="2" l="1"/>
  <c r="H6" i="2"/>
  <c r="L6" i="2"/>
  <c r="J6" i="2"/>
  <c r="E6" i="2"/>
  <c r="K6" i="2"/>
  <c r="D36" i="2"/>
  <c r="T37" i="2"/>
  <c r="T45" i="2"/>
  <c r="T36" i="2"/>
  <c r="T44" i="2"/>
  <c r="D42" i="2"/>
  <c r="T43" i="2"/>
  <c r="T35" i="2"/>
  <c r="T34" i="2"/>
  <c r="T42" i="2"/>
  <c r="P6" i="2"/>
  <c r="T32" i="2"/>
  <c r="T40" i="2"/>
  <c r="R6" i="2"/>
  <c r="T6" i="2"/>
  <c r="T31" i="2"/>
  <c r="I6" i="2"/>
  <c r="G6" i="2"/>
  <c r="F6" i="2"/>
  <c r="C6" i="2"/>
  <c r="Q6" i="2"/>
  <c r="N6" i="2"/>
  <c r="T39" i="2"/>
  <c r="C40" i="2"/>
  <c r="R36" i="2"/>
  <c r="S45" i="2"/>
  <c r="S44" i="2"/>
  <c r="S43" i="2"/>
  <c r="S42" i="2"/>
  <c r="R45" i="2"/>
  <c r="R40" i="2"/>
  <c r="S40" i="2"/>
  <c r="L42" i="2"/>
  <c r="S31" i="2"/>
  <c r="M37" i="2"/>
  <c r="E37" i="2"/>
  <c r="F41" i="2"/>
  <c r="L36" i="2"/>
  <c r="R31" i="2"/>
  <c r="O45" i="2"/>
  <c r="K35" i="2"/>
  <c r="G45" i="2"/>
  <c r="R35" i="2"/>
  <c r="C35" i="2"/>
  <c r="M43" i="2"/>
  <c r="R34" i="2"/>
  <c r="J34" i="2"/>
  <c r="E43" i="2"/>
  <c r="N44" i="2"/>
  <c r="L37" i="2"/>
  <c r="D37" i="2"/>
  <c r="K36" i="2"/>
  <c r="C36" i="2"/>
  <c r="J35" i="2"/>
  <c r="Q34" i="2"/>
  <c r="I34" i="2"/>
  <c r="N45" i="2"/>
  <c r="F45" i="2"/>
  <c r="M44" i="2"/>
  <c r="E44" i="2"/>
  <c r="L43" i="2"/>
  <c r="D43" i="2"/>
  <c r="K42" i="2"/>
  <c r="C42" i="2"/>
  <c r="K37" i="2"/>
  <c r="C37" i="2"/>
  <c r="J36" i="2"/>
  <c r="Q35" i="2"/>
  <c r="I35" i="2"/>
  <c r="P34" i="2"/>
  <c r="H34" i="2"/>
  <c r="C39" i="2"/>
  <c r="J37" i="2"/>
  <c r="Q36" i="2"/>
  <c r="I36" i="2"/>
  <c r="P35" i="2"/>
  <c r="H35" i="2"/>
  <c r="O34" i="2"/>
  <c r="G34" i="2"/>
  <c r="E32" i="2"/>
  <c r="Q37" i="2"/>
  <c r="I37" i="2"/>
  <c r="P36" i="2"/>
  <c r="H36" i="2"/>
  <c r="O35" i="2"/>
  <c r="G35" i="2"/>
  <c r="N34" i="2"/>
  <c r="F34" i="2"/>
  <c r="D32" i="2"/>
  <c r="F44" i="2"/>
  <c r="P37" i="2"/>
  <c r="H37" i="2"/>
  <c r="O36" i="2"/>
  <c r="G36" i="2"/>
  <c r="N35" i="2"/>
  <c r="F35" i="2"/>
  <c r="M34" i="2"/>
  <c r="E34" i="2"/>
  <c r="E39" i="2"/>
  <c r="G7" i="2"/>
  <c r="H7" i="2"/>
  <c r="I7" i="2"/>
  <c r="J7" i="2"/>
  <c r="K7" i="2"/>
  <c r="L7" i="2"/>
  <c r="M7" i="2"/>
  <c r="N7" i="2"/>
  <c r="O7" i="2"/>
  <c r="P7" i="2"/>
  <c r="Q7" i="2"/>
  <c r="F7" i="2"/>
  <c r="R39" i="2" l="1"/>
  <c r="S39" i="2"/>
  <c r="F40" i="2"/>
  <c r="F32" i="2"/>
  <c r="J32" i="2"/>
  <c r="J40" i="2"/>
  <c r="K32" i="2"/>
  <c r="K39" i="2"/>
  <c r="K40" i="2"/>
  <c r="P39" i="2"/>
  <c r="P32" i="2"/>
  <c r="P40" i="2"/>
  <c r="O40" i="2"/>
  <c r="O31" i="2"/>
  <c r="O32" i="2"/>
  <c r="G40" i="2"/>
  <c r="G31" i="2"/>
  <c r="G32" i="2"/>
  <c r="C31" i="2"/>
  <c r="Q32" i="2"/>
  <c r="Q40" i="2"/>
  <c r="H32" i="2"/>
  <c r="H40" i="2"/>
  <c r="M40" i="2"/>
  <c r="M32" i="2"/>
  <c r="H39" i="2"/>
  <c r="I32" i="2"/>
  <c r="I40" i="2"/>
  <c r="N40" i="2"/>
  <c r="N32" i="2"/>
  <c r="N31" i="2"/>
  <c r="L40" i="2"/>
  <c r="L32" i="2"/>
  <c r="D31" i="2"/>
  <c r="D39" i="2"/>
  <c r="E31" i="2"/>
  <c r="Q39" i="2"/>
  <c r="M39" i="2"/>
  <c r="F39" i="2"/>
  <c r="L31" i="2"/>
  <c r="J31" i="2"/>
  <c r="I39" i="2"/>
  <c r="Q31" i="2" l="1"/>
  <c r="M31" i="2"/>
  <c r="N39" i="2"/>
  <c r="L39" i="2"/>
  <c r="O39" i="2"/>
  <c r="J39" i="2"/>
  <c r="H31" i="2"/>
  <c r="F31" i="2"/>
  <c r="G39" i="2"/>
  <c r="K31" i="2"/>
  <c r="P31" i="2"/>
  <c r="I31" i="2"/>
</calcChain>
</file>

<file path=xl/sharedStrings.xml><?xml version="1.0" encoding="utf-8"?>
<sst xmlns="http://schemas.openxmlformats.org/spreadsheetml/2006/main" count="81" uniqueCount="17">
  <si>
    <t>Kvinnor</t>
  </si>
  <si>
    <t>Män</t>
  </si>
  <si>
    <t>Ålands statistik- och utredningsbyrå</t>
  </si>
  <si>
    <t>Totalt</t>
  </si>
  <si>
    <t>Antal</t>
  </si>
  <si>
    <t>Sexualbrott</t>
  </si>
  <si>
    <t>Könsfördelning, procent</t>
  </si>
  <si>
    <t>Källa: ÅSUB Rättsväsende</t>
  </si>
  <si>
    <t>Brott mot liv och hälsa</t>
  </si>
  <si>
    <t>Egendomsbrott</t>
  </si>
  <si>
    <t>Trafikbrott</t>
  </si>
  <si>
    <t>Brott mot rättskip., myndigh. och allmän ordn.</t>
  </si>
  <si>
    <t>Övriga strafflagsbrott</t>
  </si>
  <si>
    <t>..</t>
  </si>
  <si>
    <t>Not: Siffrorna för 2010-2022 reviderades 23.8.2024.</t>
  </si>
  <si>
    <t>Senast uppdaterad 8.6.2026</t>
  </si>
  <si>
    <t>Misstänkta för utredda brott efter kön och typ av brott 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</si>
</sst>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/>
    <xf numFmtId="0" fontId="1" fillId="0" borderId="2" xfId="0" applyFont="1" applyBorder="1"/>
    <xf numFmtId="1" fontId="1" fillId="0" borderId="2" xfId="0" applyNumberFormat="1" applyFont="1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3" fontId="1" fillId="0" borderId="0" xfId="0" quotePrefix="1" applyNumberFormat="1" applyFont="1" applyBorder="1" applyAlignment="1">
      <alignment horizontal="right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9"/>
  <sheetViews>
    <sheetView showGridLines="0" tabSelected="1" workbookViewId="0">
      <selection activeCell="Z14" sqref="Z14"/>
    </sheetView>
  </sheetViews>
  <sheetFormatPr defaultColWidth="9" defaultRowHeight="12" x14ac:dyDescent="0.25"/>
  <cols>
    <col min="1" max="1" width="2.6640625" style="1" customWidth="1"/>
    <col min="2" max="2" width="37.44140625" style="1" customWidth="1"/>
    <col min="3" max="19" width="5.33203125" style="1" customWidth="1"/>
    <col min="20" max="22" width="5.21875" style="1" customWidth="1"/>
    <col min="23" max="16384" width="9" style="1"/>
  </cols>
  <sheetData>
    <row r="1" spans="1:23" ht="13.2" customHeight="1" x14ac:dyDescent="0.25">
      <c r="A1" s="1" t="s">
        <v>2</v>
      </c>
    </row>
    <row r="2" spans="1:23" ht="29.7" customHeight="1" thickBot="1" x14ac:dyDescent="0.35">
      <c r="A2" s="2" t="s">
        <v>16</v>
      </c>
    </row>
    <row r="3" spans="1:23" ht="13.35" customHeight="1" x14ac:dyDescent="0.25">
      <c r="A3" s="16"/>
      <c r="B3" s="4"/>
      <c r="C3" s="4">
        <v>2006</v>
      </c>
      <c r="D3" s="4">
        <v>2007</v>
      </c>
      <c r="E3" s="4">
        <v>2008</v>
      </c>
      <c r="F3" s="17">
        <v>2009</v>
      </c>
      <c r="G3" s="17">
        <v>2010</v>
      </c>
      <c r="H3" s="17">
        <v>2011</v>
      </c>
      <c r="I3" s="17">
        <v>2012</v>
      </c>
      <c r="J3" s="17">
        <v>2013</v>
      </c>
      <c r="K3" s="17">
        <v>2014</v>
      </c>
      <c r="L3" s="17">
        <v>2015</v>
      </c>
      <c r="M3" s="17">
        <v>2016</v>
      </c>
      <c r="N3" s="17">
        <v>2017</v>
      </c>
      <c r="O3" s="17">
        <v>2018</v>
      </c>
      <c r="P3" s="17">
        <v>2019</v>
      </c>
      <c r="Q3" s="17">
        <v>2020</v>
      </c>
      <c r="R3" s="17">
        <v>2021</v>
      </c>
      <c r="S3" s="17">
        <v>2022</v>
      </c>
      <c r="T3" s="17">
        <v>2023</v>
      </c>
      <c r="U3" s="17">
        <v>2024</v>
      </c>
      <c r="V3" s="17">
        <v>2025</v>
      </c>
    </row>
    <row r="4" spans="1:23" ht="16.95" customHeight="1" x14ac:dyDescent="0.25">
      <c r="A4" s="11" t="s">
        <v>4</v>
      </c>
      <c r="B4" s="3"/>
      <c r="C4" s="3"/>
      <c r="D4" s="3"/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3" ht="16.95" customHeight="1" x14ac:dyDescent="0.25">
      <c r="A5" s="5" t="s">
        <v>3</v>
      </c>
      <c r="B5" s="3"/>
      <c r="C5" s="3"/>
      <c r="D5" s="3"/>
      <c r="E5" s="3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3" ht="13.35" customHeight="1" x14ac:dyDescent="0.25">
      <c r="A6" s="5"/>
      <c r="B6" s="12" t="s">
        <v>3</v>
      </c>
      <c r="C6" s="19">
        <f>SUM(C14,C22)</f>
        <v>1853</v>
      </c>
      <c r="D6" s="19">
        <f t="shared" ref="D6:T6" si="0">SUM(D14,D22)</f>
        <v>1794</v>
      </c>
      <c r="E6" s="19">
        <f t="shared" si="0"/>
        <v>2019</v>
      </c>
      <c r="F6" s="19">
        <f t="shared" si="0"/>
        <v>1677</v>
      </c>
      <c r="G6" s="19">
        <f t="shared" si="0"/>
        <v>1433</v>
      </c>
      <c r="H6" s="19">
        <f t="shared" si="0"/>
        <v>1559</v>
      </c>
      <c r="I6" s="19">
        <f t="shared" si="0"/>
        <v>1664</v>
      </c>
      <c r="J6" s="19">
        <f t="shared" si="0"/>
        <v>1560</v>
      </c>
      <c r="K6" s="19">
        <f t="shared" si="0"/>
        <v>1482</v>
      </c>
      <c r="L6" s="19">
        <f t="shared" si="0"/>
        <v>1359</v>
      </c>
      <c r="M6" s="19">
        <f t="shared" si="0"/>
        <v>1653</v>
      </c>
      <c r="N6" s="19">
        <f t="shared" si="0"/>
        <v>1843</v>
      </c>
      <c r="O6" s="19">
        <f t="shared" si="0"/>
        <v>1479</v>
      </c>
      <c r="P6" s="19">
        <f t="shared" si="0"/>
        <v>1591</v>
      </c>
      <c r="Q6" s="19">
        <f t="shared" si="0"/>
        <v>1521</v>
      </c>
      <c r="R6" s="19">
        <f t="shared" si="0"/>
        <v>1342</v>
      </c>
      <c r="S6" s="19">
        <f t="shared" si="0"/>
        <v>1521</v>
      </c>
      <c r="T6" s="19">
        <f t="shared" si="0"/>
        <v>1413</v>
      </c>
      <c r="U6" s="19">
        <f t="shared" ref="U6:W6" si="1">SUM(U14,U22)</f>
        <v>1285</v>
      </c>
      <c r="V6" s="19">
        <f t="shared" si="1"/>
        <v>1378</v>
      </c>
      <c r="W6" s="19"/>
    </row>
    <row r="7" spans="1:23" ht="13.35" customHeight="1" x14ac:dyDescent="0.25">
      <c r="A7" s="5"/>
      <c r="B7" s="12" t="s">
        <v>8</v>
      </c>
      <c r="C7" s="19">
        <f t="shared" ref="C7:E7" si="2">SUM(C15,C23)</f>
        <v>217</v>
      </c>
      <c r="D7" s="19">
        <f t="shared" si="2"/>
        <v>190</v>
      </c>
      <c r="E7" s="19">
        <f t="shared" si="2"/>
        <v>257</v>
      </c>
      <c r="F7" s="19">
        <f>SUM(F15,F23)</f>
        <v>209</v>
      </c>
      <c r="G7" s="19">
        <f t="shared" ref="G7:Q7" si="3">SUM(G15,G23)</f>
        <v>189</v>
      </c>
      <c r="H7" s="19">
        <f t="shared" si="3"/>
        <v>142</v>
      </c>
      <c r="I7" s="19">
        <f t="shared" si="3"/>
        <v>144</v>
      </c>
      <c r="J7" s="19">
        <f t="shared" si="3"/>
        <v>208</v>
      </c>
      <c r="K7" s="19">
        <f t="shared" si="3"/>
        <v>134</v>
      </c>
      <c r="L7" s="19">
        <f t="shared" si="3"/>
        <v>102</v>
      </c>
      <c r="M7" s="19">
        <f t="shared" si="3"/>
        <v>171</v>
      </c>
      <c r="N7" s="19">
        <f t="shared" si="3"/>
        <v>207</v>
      </c>
      <c r="O7" s="19">
        <f t="shared" si="3"/>
        <v>125</v>
      </c>
      <c r="P7" s="19">
        <f t="shared" si="3"/>
        <v>142</v>
      </c>
      <c r="Q7" s="19">
        <f t="shared" si="3"/>
        <v>173</v>
      </c>
      <c r="R7" s="19">
        <f t="shared" ref="R7:S7" si="4">SUM(R15,R23)</f>
        <v>196</v>
      </c>
      <c r="S7" s="19">
        <f t="shared" si="4"/>
        <v>135</v>
      </c>
      <c r="T7" s="19">
        <f t="shared" ref="T7:U7" si="5">SUM(T15,T23)</f>
        <v>179</v>
      </c>
      <c r="U7" s="19">
        <f t="shared" si="5"/>
        <v>184</v>
      </c>
      <c r="V7" s="19">
        <f t="shared" ref="V7:W7" si="6">SUM(V15,V23)</f>
        <v>149</v>
      </c>
      <c r="W7" s="19"/>
    </row>
    <row r="8" spans="1:23" ht="13.35" customHeight="1" x14ac:dyDescent="0.25">
      <c r="A8" s="5"/>
      <c r="B8" s="12" t="s">
        <v>5</v>
      </c>
      <c r="C8" s="19" t="str">
        <f>IF(C16="..","..",(SUM(C16,C24)))</f>
        <v>..</v>
      </c>
      <c r="D8" s="19" t="str">
        <f t="shared" ref="D8:T8" si="7">IF(D16="..","..",(SUM(D16,D24)))</f>
        <v>..</v>
      </c>
      <c r="E8" s="19" t="str">
        <f t="shared" si="7"/>
        <v>..</v>
      </c>
      <c r="F8" s="19">
        <f t="shared" si="7"/>
        <v>60</v>
      </c>
      <c r="G8" s="19" t="str">
        <f t="shared" si="7"/>
        <v>..</v>
      </c>
      <c r="H8" s="19" t="str">
        <f t="shared" si="7"/>
        <v>..</v>
      </c>
      <c r="I8" s="19" t="str">
        <f t="shared" si="7"/>
        <v>..</v>
      </c>
      <c r="J8" s="19" t="str">
        <f t="shared" si="7"/>
        <v>..</v>
      </c>
      <c r="K8" s="19" t="str">
        <f t="shared" si="7"/>
        <v>..</v>
      </c>
      <c r="L8" s="19" t="str">
        <f t="shared" si="7"/>
        <v>..</v>
      </c>
      <c r="M8" s="19" t="str">
        <f t="shared" si="7"/>
        <v>..</v>
      </c>
      <c r="N8" s="19">
        <f t="shared" si="7"/>
        <v>18</v>
      </c>
      <c r="O8" s="19" t="str">
        <f t="shared" si="7"/>
        <v>..</v>
      </c>
      <c r="P8" s="19" t="str">
        <f t="shared" si="7"/>
        <v>..</v>
      </c>
      <c r="Q8" s="19" t="str">
        <f t="shared" si="7"/>
        <v>..</v>
      </c>
      <c r="R8" s="19" t="str">
        <f t="shared" si="7"/>
        <v>..</v>
      </c>
      <c r="S8" s="19" t="str">
        <f t="shared" si="7"/>
        <v>..</v>
      </c>
      <c r="T8" s="19" t="str">
        <f t="shared" si="7"/>
        <v>..</v>
      </c>
      <c r="U8" s="19" t="str">
        <f t="shared" ref="U8:W8" si="8">IF(U16="..","..",(SUM(U16,U24)))</f>
        <v>..</v>
      </c>
      <c r="V8" s="19">
        <f t="shared" si="8"/>
        <v>52</v>
      </c>
      <c r="W8" s="19"/>
    </row>
    <row r="9" spans="1:23" ht="13.35" customHeight="1" x14ac:dyDescent="0.25">
      <c r="A9" s="5"/>
      <c r="B9" s="13" t="s">
        <v>9</v>
      </c>
      <c r="C9" s="19">
        <f t="shared" ref="C9:E9" si="9">SUM(C17,C25)</f>
        <v>261</v>
      </c>
      <c r="D9" s="19">
        <f t="shared" si="9"/>
        <v>290</v>
      </c>
      <c r="E9" s="19">
        <f t="shared" si="9"/>
        <v>424</v>
      </c>
      <c r="F9" s="19">
        <f t="shared" ref="F9:Q9" si="10">SUM(F17,F25)</f>
        <v>343</v>
      </c>
      <c r="G9" s="19">
        <f t="shared" si="10"/>
        <v>214</v>
      </c>
      <c r="H9" s="19">
        <f t="shared" si="10"/>
        <v>299</v>
      </c>
      <c r="I9" s="19">
        <f t="shared" si="10"/>
        <v>438</v>
      </c>
      <c r="J9" s="19">
        <f t="shared" si="10"/>
        <v>335</v>
      </c>
      <c r="K9" s="19">
        <f t="shared" si="10"/>
        <v>306</v>
      </c>
      <c r="L9" s="19">
        <f t="shared" si="10"/>
        <v>342</v>
      </c>
      <c r="M9" s="19">
        <f t="shared" si="10"/>
        <v>345</v>
      </c>
      <c r="N9" s="19">
        <f t="shared" si="10"/>
        <v>560</v>
      </c>
      <c r="O9" s="19">
        <f t="shared" si="10"/>
        <v>382</v>
      </c>
      <c r="P9" s="19">
        <f t="shared" si="10"/>
        <v>374</v>
      </c>
      <c r="Q9" s="19">
        <f t="shared" si="10"/>
        <v>347</v>
      </c>
      <c r="R9" s="19">
        <f t="shared" ref="R9:S9" si="11">SUM(R17,R25)</f>
        <v>200</v>
      </c>
      <c r="S9" s="19">
        <f t="shared" si="11"/>
        <v>353</v>
      </c>
      <c r="T9" s="19">
        <f t="shared" ref="T9:U9" si="12">SUM(T17,T25)</f>
        <v>191</v>
      </c>
      <c r="U9" s="19">
        <f t="shared" si="12"/>
        <v>218</v>
      </c>
      <c r="V9" s="19">
        <f t="shared" ref="V9:W9" si="13">SUM(V17,V25)</f>
        <v>306</v>
      </c>
      <c r="W9" s="19"/>
    </row>
    <row r="10" spans="1:23" ht="13.35" customHeight="1" x14ac:dyDescent="0.25">
      <c r="A10" s="5"/>
      <c r="B10" s="13" t="s">
        <v>10</v>
      </c>
      <c r="C10" s="19">
        <f t="shared" ref="C10:E10" si="14">SUM(C18,C26)</f>
        <v>1058</v>
      </c>
      <c r="D10" s="19">
        <f t="shared" si="14"/>
        <v>1013</v>
      </c>
      <c r="E10" s="19">
        <f t="shared" si="14"/>
        <v>877</v>
      </c>
      <c r="F10" s="19">
        <f t="shared" ref="F10:Q10" si="15">SUM(F18,F26)</f>
        <v>750</v>
      </c>
      <c r="G10" s="19">
        <f t="shared" si="15"/>
        <v>667</v>
      </c>
      <c r="H10" s="19">
        <f t="shared" si="15"/>
        <v>837</v>
      </c>
      <c r="I10" s="19">
        <f t="shared" si="15"/>
        <v>731</v>
      </c>
      <c r="J10" s="19">
        <f t="shared" si="15"/>
        <v>730</v>
      </c>
      <c r="K10" s="19">
        <f t="shared" si="15"/>
        <v>704</v>
      </c>
      <c r="L10" s="19">
        <f t="shared" si="15"/>
        <v>653</v>
      </c>
      <c r="M10" s="19">
        <f t="shared" si="15"/>
        <v>750</v>
      </c>
      <c r="N10" s="19">
        <f t="shared" si="15"/>
        <v>507</v>
      </c>
      <c r="O10" s="19">
        <f t="shared" si="15"/>
        <v>603</v>
      </c>
      <c r="P10" s="19">
        <f t="shared" si="15"/>
        <v>588</v>
      </c>
      <c r="Q10" s="19">
        <f t="shared" si="15"/>
        <v>580</v>
      </c>
      <c r="R10" s="19">
        <f t="shared" ref="R10:S10" si="16">SUM(R18,R26)</f>
        <v>638</v>
      </c>
      <c r="S10" s="19">
        <f t="shared" si="16"/>
        <v>591</v>
      </c>
      <c r="T10" s="19">
        <f t="shared" ref="T10:U10" si="17">SUM(T18,T26)</f>
        <v>617</v>
      </c>
      <c r="U10" s="19">
        <f t="shared" si="17"/>
        <v>452</v>
      </c>
      <c r="V10" s="19">
        <f t="shared" ref="V10:W10" si="18">SUM(V18,V26)</f>
        <v>617</v>
      </c>
      <c r="W10" s="19"/>
    </row>
    <row r="11" spans="1:23" ht="16.95" customHeight="1" x14ac:dyDescent="0.25">
      <c r="A11" s="5"/>
      <c r="B11" s="13" t="s">
        <v>11</v>
      </c>
      <c r="C11" s="19">
        <f t="shared" ref="C11:E11" si="19">SUM(C19,C27)</f>
        <v>57</v>
      </c>
      <c r="D11" s="19">
        <f t="shared" si="19"/>
        <v>55</v>
      </c>
      <c r="E11" s="19">
        <f t="shared" si="19"/>
        <v>91</v>
      </c>
      <c r="F11" s="19">
        <f t="shared" ref="F11:Q11" si="20">SUM(F19,F27)</f>
        <v>76</v>
      </c>
      <c r="G11" s="19">
        <f t="shared" si="20"/>
        <v>61</v>
      </c>
      <c r="H11" s="19">
        <f t="shared" si="20"/>
        <v>67</v>
      </c>
      <c r="I11" s="19">
        <f t="shared" si="20"/>
        <v>75</v>
      </c>
      <c r="J11" s="19">
        <f t="shared" si="20"/>
        <v>112</v>
      </c>
      <c r="K11" s="19">
        <f t="shared" si="20"/>
        <v>87</v>
      </c>
      <c r="L11" s="19">
        <f t="shared" si="20"/>
        <v>73</v>
      </c>
      <c r="M11" s="19">
        <f t="shared" si="20"/>
        <v>87</v>
      </c>
      <c r="N11" s="19">
        <f t="shared" si="20"/>
        <v>71</v>
      </c>
      <c r="O11" s="19">
        <f t="shared" si="20"/>
        <v>77</v>
      </c>
      <c r="P11" s="19">
        <f t="shared" si="20"/>
        <v>108</v>
      </c>
      <c r="Q11" s="19">
        <f t="shared" si="20"/>
        <v>76</v>
      </c>
      <c r="R11" s="19">
        <f t="shared" ref="R11:S11" si="21">SUM(R19,R27)</f>
        <v>67</v>
      </c>
      <c r="S11" s="19">
        <f t="shared" si="21"/>
        <v>110</v>
      </c>
      <c r="T11" s="19">
        <f t="shared" ref="T11:U11" si="22">SUM(T19,T27)</f>
        <v>141</v>
      </c>
      <c r="U11" s="19">
        <f t="shared" si="22"/>
        <v>69</v>
      </c>
      <c r="V11" s="19">
        <f t="shared" ref="V11:W11" si="23">SUM(V19,V27)</f>
        <v>74</v>
      </c>
      <c r="W11" s="19"/>
    </row>
    <row r="12" spans="1:23" ht="13.35" customHeight="1" x14ac:dyDescent="0.25">
      <c r="A12" s="5"/>
      <c r="B12" s="13" t="s">
        <v>12</v>
      </c>
      <c r="C12" s="19">
        <f t="shared" ref="C12:E12" si="24">SUM(C20,C28)</f>
        <v>246</v>
      </c>
      <c r="D12" s="19">
        <f t="shared" si="24"/>
        <v>241</v>
      </c>
      <c r="E12" s="19">
        <f t="shared" si="24"/>
        <v>357</v>
      </c>
      <c r="F12" s="19">
        <f t="shared" ref="F12:Q12" si="25">SUM(F20,F28)</f>
        <v>239</v>
      </c>
      <c r="G12" s="19">
        <f t="shared" si="25"/>
        <v>264</v>
      </c>
      <c r="H12" s="19">
        <f t="shared" si="25"/>
        <v>199</v>
      </c>
      <c r="I12" s="19">
        <f t="shared" si="25"/>
        <v>269</v>
      </c>
      <c r="J12" s="19">
        <f t="shared" si="25"/>
        <v>171</v>
      </c>
      <c r="K12" s="19">
        <f t="shared" si="25"/>
        <v>220</v>
      </c>
      <c r="L12" s="19">
        <f t="shared" si="25"/>
        <v>174</v>
      </c>
      <c r="M12" s="19">
        <f t="shared" si="25"/>
        <v>284</v>
      </c>
      <c r="N12" s="19">
        <f t="shared" si="25"/>
        <v>480</v>
      </c>
      <c r="O12" s="19">
        <f t="shared" si="25"/>
        <v>274</v>
      </c>
      <c r="P12" s="19">
        <f t="shared" si="25"/>
        <v>361</v>
      </c>
      <c r="Q12" s="19">
        <f t="shared" si="25"/>
        <v>315</v>
      </c>
      <c r="R12" s="19">
        <f t="shared" ref="R12:S12" si="26">SUM(R20,R28)</f>
        <v>216</v>
      </c>
      <c r="S12" s="19">
        <f t="shared" si="26"/>
        <v>283</v>
      </c>
      <c r="T12" s="19">
        <f t="shared" ref="T12:U12" si="27">SUM(T20,T28)</f>
        <v>246</v>
      </c>
      <c r="U12" s="19">
        <f t="shared" si="27"/>
        <v>307</v>
      </c>
      <c r="V12" s="19">
        <f t="shared" ref="V12:W12" si="28">SUM(V20,V28)</f>
        <v>180</v>
      </c>
      <c r="W12" s="19"/>
    </row>
    <row r="13" spans="1:23" ht="16.95" customHeight="1" x14ac:dyDescent="0.25">
      <c r="A13" s="5" t="s">
        <v>0</v>
      </c>
      <c r="B13" s="13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23" ht="13.35" customHeight="1" x14ac:dyDescent="0.25">
      <c r="A14" s="5"/>
      <c r="B14" s="12" t="s">
        <v>3</v>
      </c>
      <c r="C14" s="21">
        <f>SUM(C15:C20)</f>
        <v>321</v>
      </c>
      <c r="D14" s="21">
        <f t="shared" ref="D14:R14" si="29">SUM(D15:D20)</f>
        <v>339</v>
      </c>
      <c r="E14" s="21">
        <f t="shared" si="29"/>
        <v>340</v>
      </c>
      <c r="F14" s="21">
        <f t="shared" si="29"/>
        <v>287</v>
      </c>
      <c r="G14" s="21">
        <f t="shared" si="29"/>
        <v>267</v>
      </c>
      <c r="H14" s="21">
        <f t="shared" si="29"/>
        <v>321</v>
      </c>
      <c r="I14" s="21">
        <f t="shared" si="29"/>
        <v>356</v>
      </c>
      <c r="J14" s="21">
        <f t="shared" si="29"/>
        <v>343</v>
      </c>
      <c r="K14" s="21">
        <f t="shared" si="29"/>
        <v>351</v>
      </c>
      <c r="L14" s="21">
        <f t="shared" si="29"/>
        <v>258</v>
      </c>
      <c r="M14" s="21">
        <f t="shared" si="29"/>
        <v>282</v>
      </c>
      <c r="N14" s="21">
        <f t="shared" si="29"/>
        <v>337</v>
      </c>
      <c r="O14" s="21">
        <f t="shared" si="29"/>
        <v>238</v>
      </c>
      <c r="P14" s="21">
        <f t="shared" si="29"/>
        <v>338</v>
      </c>
      <c r="Q14" s="21">
        <f t="shared" si="29"/>
        <v>309</v>
      </c>
      <c r="R14" s="21">
        <f t="shared" si="29"/>
        <v>327</v>
      </c>
      <c r="S14" s="21">
        <f t="shared" ref="S14:V14" si="30">SUM(S15:S20)</f>
        <v>297</v>
      </c>
      <c r="T14" s="21">
        <f t="shared" si="30"/>
        <v>267</v>
      </c>
      <c r="U14" s="21">
        <f t="shared" si="30"/>
        <v>249</v>
      </c>
      <c r="V14" s="21">
        <f t="shared" si="30"/>
        <v>301</v>
      </c>
    </row>
    <row r="15" spans="1:23" ht="13.35" customHeight="1" x14ac:dyDescent="0.25">
      <c r="A15" s="5"/>
      <c r="B15" s="12" t="s">
        <v>8</v>
      </c>
      <c r="C15" s="19">
        <v>22</v>
      </c>
      <c r="D15" s="19">
        <v>30</v>
      </c>
      <c r="E15" s="19">
        <v>44</v>
      </c>
      <c r="F15" s="19">
        <v>14</v>
      </c>
      <c r="G15" s="19">
        <v>18</v>
      </c>
      <c r="H15" s="19">
        <v>30</v>
      </c>
      <c r="I15" s="19">
        <v>19</v>
      </c>
      <c r="J15" s="19">
        <v>35</v>
      </c>
      <c r="K15" s="19">
        <v>22</v>
      </c>
      <c r="L15" s="19">
        <v>20</v>
      </c>
      <c r="M15" s="19">
        <v>30</v>
      </c>
      <c r="N15" s="19">
        <v>29</v>
      </c>
      <c r="O15" s="19">
        <v>17</v>
      </c>
      <c r="P15" s="19">
        <v>29</v>
      </c>
      <c r="Q15" s="19">
        <v>26</v>
      </c>
      <c r="R15" s="19">
        <v>49</v>
      </c>
      <c r="S15" s="19">
        <v>24</v>
      </c>
      <c r="T15" s="1">
        <v>35</v>
      </c>
      <c r="U15" s="1">
        <v>30</v>
      </c>
      <c r="V15" s="1">
        <v>32</v>
      </c>
    </row>
    <row r="16" spans="1:23" ht="13.35" customHeight="1" x14ac:dyDescent="0.25">
      <c r="A16" s="5"/>
      <c r="B16" s="12" t="s">
        <v>5</v>
      </c>
      <c r="C16" s="19" t="s">
        <v>13</v>
      </c>
      <c r="D16" s="19" t="s">
        <v>13</v>
      </c>
      <c r="E16" s="19" t="s">
        <v>13</v>
      </c>
      <c r="F16" s="19">
        <v>10</v>
      </c>
      <c r="G16" s="19" t="s">
        <v>13</v>
      </c>
      <c r="H16" s="19" t="s">
        <v>13</v>
      </c>
      <c r="I16" s="19" t="s">
        <v>13</v>
      </c>
      <c r="J16" s="19" t="s">
        <v>13</v>
      </c>
      <c r="K16" s="19" t="s">
        <v>13</v>
      </c>
      <c r="L16" s="19" t="s">
        <v>13</v>
      </c>
      <c r="M16" s="19" t="s">
        <v>13</v>
      </c>
      <c r="N16" s="19">
        <v>4</v>
      </c>
      <c r="O16" s="19" t="s">
        <v>13</v>
      </c>
      <c r="P16" s="19" t="s">
        <v>13</v>
      </c>
      <c r="Q16" s="19" t="s">
        <v>13</v>
      </c>
      <c r="R16" s="19" t="s">
        <v>13</v>
      </c>
      <c r="S16" s="19" t="s">
        <v>13</v>
      </c>
      <c r="T16" s="19" t="s">
        <v>13</v>
      </c>
      <c r="U16" s="19" t="s">
        <v>13</v>
      </c>
      <c r="V16" s="19">
        <v>4</v>
      </c>
    </row>
    <row r="17" spans="1:22" ht="13.35" customHeight="1" x14ac:dyDescent="0.25">
      <c r="A17" s="5"/>
      <c r="B17" s="13" t="s">
        <v>9</v>
      </c>
      <c r="C17" s="19">
        <v>48</v>
      </c>
      <c r="D17" s="19">
        <v>44</v>
      </c>
      <c r="E17" s="19">
        <v>51</v>
      </c>
      <c r="F17" s="19">
        <v>58</v>
      </c>
      <c r="G17" s="19">
        <v>27</v>
      </c>
      <c r="H17" s="19">
        <v>54</v>
      </c>
      <c r="I17" s="19">
        <v>125</v>
      </c>
      <c r="J17" s="19">
        <v>85</v>
      </c>
      <c r="K17" s="19">
        <v>75</v>
      </c>
      <c r="L17" s="19">
        <v>45</v>
      </c>
      <c r="M17" s="19">
        <v>47</v>
      </c>
      <c r="N17" s="19">
        <v>42</v>
      </c>
      <c r="O17" s="19">
        <v>43</v>
      </c>
      <c r="P17" s="19">
        <v>60</v>
      </c>
      <c r="Q17" s="19">
        <v>74</v>
      </c>
      <c r="R17" s="19">
        <v>53</v>
      </c>
      <c r="S17" s="19">
        <v>79</v>
      </c>
      <c r="T17" s="1">
        <v>45</v>
      </c>
      <c r="U17" s="1">
        <v>66</v>
      </c>
      <c r="V17" s="1">
        <v>80</v>
      </c>
    </row>
    <row r="18" spans="1:22" ht="13.35" customHeight="1" x14ac:dyDescent="0.25">
      <c r="A18" s="5"/>
      <c r="B18" s="13" t="s">
        <v>10</v>
      </c>
      <c r="C18" s="19">
        <v>206</v>
      </c>
      <c r="D18" s="19">
        <v>204</v>
      </c>
      <c r="E18" s="19">
        <v>170</v>
      </c>
      <c r="F18" s="19">
        <v>153</v>
      </c>
      <c r="G18" s="19">
        <v>149</v>
      </c>
      <c r="H18" s="19">
        <v>189</v>
      </c>
      <c r="I18" s="19">
        <v>152</v>
      </c>
      <c r="J18" s="19">
        <v>190</v>
      </c>
      <c r="K18" s="19">
        <v>194</v>
      </c>
      <c r="L18" s="19">
        <v>155</v>
      </c>
      <c r="M18" s="19">
        <v>162</v>
      </c>
      <c r="N18" s="19">
        <v>110</v>
      </c>
      <c r="O18" s="19">
        <v>130</v>
      </c>
      <c r="P18" s="19">
        <v>145</v>
      </c>
      <c r="Q18" s="19">
        <v>152</v>
      </c>
      <c r="R18" s="19">
        <v>164</v>
      </c>
      <c r="S18" s="19">
        <v>104</v>
      </c>
      <c r="T18" s="1">
        <v>131</v>
      </c>
      <c r="U18" s="1">
        <v>101</v>
      </c>
      <c r="V18" s="1">
        <v>141</v>
      </c>
    </row>
    <row r="19" spans="1:22" ht="16.95" customHeight="1" x14ac:dyDescent="0.25">
      <c r="A19" s="5"/>
      <c r="B19" s="13" t="s">
        <v>11</v>
      </c>
      <c r="C19" s="19">
        <v>6</v>
      </c>
      <c r="D19" s="19">
        <v>12</v>
      </c>
      <c r="E19" s="19">
        <v>12</v>
      </c>
      <c r="F19" s="19">
        <v>12</v>
      </c>
      <c r="G19" s="19">
        <v>18</v>
      </c>
      <c r="H19" s="19">
        <v>8</v>
      </c>
      <c r="I19" s="19">
        <v>10</v>
      </c>
      <c r="J19" s="19">
        <v>15</v>
      </c>
      <c r="K19" s="19">
        <v>14</v>
      </c>
      <c r="L19" s="19">
        <v>14</v>
      </c>
      <c r="M19" s="19">
        <v>9</v>
      </c>
      <c r="N19" s="19">
        <v>10</v>
      </c>
      <c r="O19" s="19">
        <v>14</v>
      </c>
      <c r="P19" s="19">
        <v>21</v>
      </c>
      <c r="Q19" s="19">
        <v>13</v>
      </c>
      <c r="R19" s="19">
        <v>19</v>
      </c>
      <c r="S19" s="19">
        <v>41</v>
      </c>
      <c r="T19" s="1">
        <v>25</v>
      </c>
      <c r="U19" s="1">
        <v>17</v>
      </c>
      <c r="V19" s="1">
        <v>21</v>
      </c>
    </row>
    <row r="20" spans="1:22" ht="13.35" customHeight="1" x14ac:dyDescent="0.25">
      <c r="A20" s="5"/>
      <c r="B20" s="13" t="s">
        <v>12</v>
      </c>
      <c r="C20" s="19">
        <v>39</v>
      </c>
      <c r="D20" s="19">
        <v>49</v>
      </c>
      <c r="E20" s="19">
        <v>63</v>
      </c>
      <c r="F20" s="19">
        <v>40</v>
      </c>
      <c r="G20" s="19">
        <v>55</v>
      </c>
      <c r="H20" s="19">
        <v>40</v>
      </c>
      <c r="I20" s="19">
        <v>50</v>
      </c>
      <c r="J20" s="19">
        <v>18</v>
      </c>
      <c r="K20" s="19">
        <v>46</v>
      </c>
      <c r="L20" s="19">
        <v>24</v>
      </c>
      <c r="M20" s="19">
        <v>34</v>
      </c>
      <c r="N20" s="19">
        <v>142</v>
      </c>
      <c r="O20" s="19">
        <v>34</v>
      </c>
      <c r="P20" s="19">
        <v>83</v>
      </c>
      <c r="Q20" s="19">
        <v>44</v>
      </c>
      <c r="R20" s="19">
        <v>42</v>
      </c>
      <c r="S20" s="19">
        <v>49</v>
      </c>
      <c r="T20" s="1">
        <v>31</v>
      </c>
      <c r="U20" s="1">
        <v>35</v>
      </c>
      <c r="V20" s="1">
        <v>23</v>
      </c>
    </row>
    <row r="21" spans="1:22" ht="16.95" customHeight="1" x14ac:dyDescent="0.25">
      <c r="A21" s="5" t="s">
        <v>1</v>
      </c>
      <c r="B21" s="1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22" ht="13.35" customHeight="1" x14ac:dyDescent="0.25">
      <c r="A22" s="5"/>
      <c r="B22" s="12" t="s">
        <v>3</v>
      </c>
      <c r="C22" s="19">
        <f>SUM(C23:C28)</f>
        <v>1532</v>
      </c>
      <c r="D22" s="19">
        <f t="shared" ref="D22:V22" si="31">SUM(D23:D28)</f>
        <v>1455</v>
      </c>
      <c r="E22" s="19">
        <f t="shared" si="31"/>
        <v>1679</v>
      </c>
      <c r="F22" s="19">
        <f t="shared" si="31"/>
        <v>1390</v>
      </c>
      <c r="G22" s="19">
        <f t="shared" si="31"/>
        <v>1166</v>
      </c>
      <c r="H22" s="19">
        <f t="shared" si="31"/>
        <v>1238</v>
      </c>
      <c r="I22" s="19">
        <f t="shared" si="31"/>
        <v>1308</v>
      </c>
      <c r="J22" s="19">
        <f t="shared" si="31"/>
        <v>1217</v>
      </c>
      <c r="K22" s="19">
        <f t="shared" si="31"/>
        <v>1131</v>
      </c>
      <c r="L22" s="19">
        <f t="shared" si="31"/>
        <v>1101</v>
      </c>
      <c r="M22" s="19">
        <f t="shared" si="31"/>
        <v>1371</v>
      </c>
      <c r="N22" s="19">
        <f t="shared" si="31"/>
        <v>1506</v>
      </c>
      <c r="O22" s="19">
        <f t="shared" si="31"/>
        <v>1241</v>
      </c>
      <c r="P22" s="19">
        <f t="shared" si="31"/>
        <v>1253</v>
      </c>
      <c r="Q22" s="19">
        <f t="shared" si="31"/>
        <v>1212</v>
      </c>
      <c r="R22" s="19">
        <f t="shared" si="31"/>
        <v>1015</v>
      </c>
      <c r="S22" s="19">
        <f t="shared" si="31"/>
        <v>1224</v>
      </c>
      <c r="T22" s="19">
        <f t="shared" si="31"/>
        <v>1146</v>
      </c>
      <c r="U22" s="19">
        <f t="shared" si="31"/>
        <v>1036</v>
      </c>
      <c r="V22" s="19">
        <f t="shared" si="31"/>
        <v>1077</v>
      </c>
    </row>
    <row r="23" spans="1:22" ht="13.35" customHeight="1" x14ac:dyDescent="0.25">
      <c r="A23" s="5"/>
      <c r="B23" s="12" t="s">
        <v>8</v>
      </c>
      <c r="C23" s="19">
        <v>195</v>
      </c>
      <c r="D23" s="19">
        <v>160</v>
      </c>
      <c r="E23" s="19">
        <v>213</v>
      </c>
      <c r="F23" s="19">
        <v>195</v>
      </c>
      <c r="G23" s="19">
        <v>171</v>
      </c>
      <c r="H23" s="19">
        <v>112</v>
      </c>
      <c r="I23" s="19">
        <v>125</v>
      </c>
      <c r="J23" s="19">
        <v>173</v>
      </c>
      <c r="K23" s="19">
        <v>112</v>
      </c>
      <c r="L23" s="19">
        <v>82</v>
      </c>
      <c r="M23" s="19">
        <v>141</v>
      </c>
      <c r="N23" s="19">
        <v>178</v>
      </c>
      <c r="O23" s="19">
        <v>108</v>
      </c>
      <c r="P23" s="19">
        <v>113</v>
      </c>
      <c r="Q23" s="19">
        <v>147</v>
      </c>
      <c r="R23" s="19">
        <v>147</v>
      </c>
      <c r="S23" s="19">
        <v>111</v>
      </c>
      <c r="T23" s="1">
        <v>144</v>
      </c>
      <c r="U23" s="1">
        <v>154</v>
      </c>
      <c r="V23" s="1">
        <v>117</v>
      </c>
    </row>
    <row r="24" spans="1:22" ht="13.35" customHeight="1" x14ac:dyDescent="0.25">
      <c r="A24" s="5"/>
      <c r="B24" s="12" t="s">
        <v>5</v>
      </c>
      <c r="C24" s="19">
        <v>14</v>
      </c>
      <c r="D24" s="19">
        <v>5</v>
      </c>
      <c r="E24" s="19">
        <v>13</v>
      </c>
      <c r="F24" s="19">
        <v>50</v>
      </c>
      <c r="G24" s="19">
        <v>38</v>
      </c>
      <c r="H24" s="22">
        <v>15</v>
      </c>
      <c r="I24" s="19">
        <v>7</v>
      </c>
      <c r="J24" s="19">
        <v>4</v>
      </c>
      <c r="K24" s="19">
        <v>31</v>
      </c>
      <c r="L24" s="22">
        <v>15</v>
      </c>
      <c r="M24" s="19">
        <v>16</v>
      </c>
      <c r="N24" s="19">
        <v>14</v>
      </c>
      <c r="O24" s="19">
        <v>18</v>
      </c>
      <c r="P24" s="19">
        <v>18</v>
      </c>
      <c r="Q24" s="19">
        <v>30</v>
      </c>
      <c r="R24" s="19">
        <v>25</v>
      </c>
      <c r="S24" s="19">
        <v>49</v>
      </c>
      <c r="T24" s="1">
        <v>39</v>
      </c>
      <c r="U24" s="1">
        <v>55</v>
      </c>
      <c r="V24" s="1">
        <v>48</v>
      </c>
    </row>
    <row r="25" spans="1:22" ht="13.35" customHeight="1" x14ac:dyDescent="0.25">
      <c r="A25" s="5"/>
      <c r="B25" s="13" t="s">
        <v>9</v>
      </c>
      <c r="C25" s="19">
        <v>213</v>
      </c>
      <c r="D25" s="19">
        <v>246</v>
      </c>
      <c r="E25" s="19">
        <v>373</v>
      </c>
      <c r="F25" s="19">
        <v>285</v>
      </c>
      <c r="G25" s="19">
        <v>187</v>
      </c>
      <c r="H25" s="19">
        <v>245</v>
      </c>
      <c r="I25" s="19">
        <v>313</v>
      </c>
      <c r="J25" s="19">
        <v>250</v>
      </c>
      <c r="K25" s="19">
        <v>231</v>
      </c>
      <c r="L25" s="19">
        <v>297</v>
      </c>
      <c r="M25" s="19">
        <v>298</v>
      </c>
      <c r="N25" s="19">
        <v>518</v>
      </c>
      <c r="O25" s="19">
        <v>339</v>
      </c>
      <c r="P25" s="19">
        <v>314</v>
      </c>
      <c r="Q25" s="19">
        <v>273</v>
      </c>
      <c r="R25" s="19">
        <v>147</v>
      </c>
      <c r="S25" s="19">
        <v>274</v>
      </c>
      <c r="T25" s="1">
        <v>146</v>
      </c>
      <c r="U25" s="1">
        <v>152</v>
      </c>
      <c r="V25" s="1">
        <v>226</v>
      </c>
    </row>
    <row r="26" spans="1:22" ht="13.35" customHeight="1" x14ac:dyDescent="0.25">
      <c r="A26" s="5"/>
      <c r="B26" s="13" t="s">
        <v>10</v>
      </c>
      <c r="C26" s="19">
        <v>852</v>
      </c>
      <c r="D26" s="19">
        <v>809</v>
      </c>
      <c r="E26" s="19">
        <v>707</v>
      </c>
      <c r="F26" s="19">
        <v>597</v>
      </c>
      <c r="G26" s="19">
        <v>518</v>
      </c>
      <c r="H26" s="19">
        <v>648</v>
      </c>
      <c r="I26" s="19">
        <v>579</v>
      </c>
      <c r="J26" s="19">
        <v>540</v>
      </c>
      <c r="K26" s="19">
        <v>510</v>
      </c>
      <c r="L26" s="19">
        <v>498</v>
      </c>
      <c r="M26" s="19">
        <v>588</v>
      </c>
      <c r="N26" s="19">
        <v>397</v>
      </c>
      <c r="O26" s="19">
        <v>473</v>
      </c>
      <c r="P26" s="19">
        <v>443</v>
      </c>
      <c r="Q26" s="19">
        <v>428</v>
      </c>
      <c r="R26" s="19">
        <v>474</v>
      </c>
      <c r="S26" s="19">
        <v>487</v>
      </c>
      <c r="T26" s="1">
        <v>486</v>
      </c>
      <c r="U26" s="1">
        <v>351</v>
      </c>
      <c r="V26" s="1">
        <v>476</v>
      </c>
    </row>
    <row r="27" spans="1:22" ht="16.95" customHeight="1" x14ac:dyDescent="0.25">
      <c r="A27" s="5"/>
      <c r="B27" s="13" t="s">
        <v>11</v>
      </c>
      <c r="C27" s="19">
        <v>51</v>
      </c>
      <c r="D27" s="19">
        <v>43</v>
      </c>
      <c r="E27" s="19">
        <v>79</v>
      </c>
      <c r="F27" s="19">
        <v>64</v>
      </c>
      <c r="G27" s="19">
        <v>43</v>
      </c>
      <c r="H27" s="19">
        <v>59</v>
      </c>
      <c r="I27" s="19">
        <v>65</v>
      </c>
      <c r="J27" s="19">
        <v>97</v>
      </c>
      <c r="K27" s="19">
        <v>73</v>
      </c>
      <c r="L27" s="19">
        <v>59</v>
      </c>
      <c r="M27" s="19">
        <v>78</v>
      </c>
      <c r="N27" s="19">
        <v>61</v>
      </c>
      <c r="O27" s="19">
        <v>63</v>
      </c>
      <c r="P27" s="19">
        <v>87</v>
      </c>
      <c r="Q27" s="19">
        <v>63</v>
      </c>
      <c r="R27" s="19">
        <v>48</v>
      </c>
      <c r="S27" s="19">
        <v>69</v>
      </c>
      <c r="T27" s="1">
        <v>116</v>
      </c>
      <c r="U27" s="1">
        <v>52</v>
      </c>
      <c r="V27" s="1">
        <v>53</v>
      </c>
    </row>
    <row r="28" spans="1:22" ht="13.35" customHeight="1" x14ac:dyDescent="0.25">
      <c r="A28" s="5"/>
      <c r="B28" s="13" t="s">
        <v>12</v>
      </c>
      <c r="C28" s="19">
        <v>207</v>
      </c>
      <c r="D28" s="19">
        <v>192</v>
      </c>
      <c r="E28" s="19">
        <v>294</v>
      </c>
      <c r="F28" s="19">
        <v>199</v>
      </c>
      <c r="G28" s="19">
        <v>209</v>
      </c>
      <c r="H28" s="19">
        <v>159</v>
      </c>
      <c r="I28" s="19">
        <v>219</v>
      </c>
      <c r="J28" s="19">
        <v>153</v>
      </c>
      <c r="K28" s="19">
        <v>174</v>
      </c>
      <c r="L28" s="19">
        <v>150</v>
      </c>
      <c r="M28" s="19">
        <v>250</v>
      </c>
      <c r="N28" s="19">
        <v>338</v>
      </c>
      <c r="O28" s="19">
        <v>240</v>
      </c>
      <c r="P28" s="19">
        <v>278</v>
      </c>
      <c r="Q28" s="19">
        <v>271</v>
      </c>
      <c r="R28" s="19">
        <v>174</v>
      </c>
      <c r="S28" s="19">
        <v>234</v>
      </c>
      <c r="T28" s="1">
        <v>215</v>
      </c>
      <c r="U28" s="1">
        <v>272</v>
      </c>
      <c r="V28" s="1">
        <v>157</v>
      </c>
    </row>
    <row r="29" spans="1:22" ht="16.95" customHeight="1" x14ac:dyDescent="0.25">
      <c r="A29" s="11" t="s">
        <v>6</v>
      </c>
      <c r="B29" s="3"/>
      <c r="C29" s="3"/>
      <c r="D29" s="3"/>
      <c r="E29" s="3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2" ht="16.95" customHeight="1" x14ac:dyDescent="0.25">
      <c r="A30" s="5" t="s">
        <v>0</v>
      </c>
      <c r="B30" s="13"/>
      <c r="C30" s="13"/>
      <c r="D30" s="13"/>
      <c r="E30" s="13"/>
      <c r="F30" s="6"/>
      <c r="G30" s="6"/>
      <c r="H30" s="6"/>
      <c r="I30" s="6"/>
      <c r="J30" s="6"/>
      <c r="K30" s="6"/>
      <c r="L30" s="6"/>
      <c r="M30" s="6"/>
      <c r="N30" s="6"/>
      <c r="O30" s="5"/>
      <c r="P30" s="6"/>
      <c r="Q30" s="6"/>
      <c r="R30" s="6"/>
      <c r="S30" s="6"/>
    </row>
    <row r="31" spans="1:22" ht="13.35" customHeight="1" x14ac:dyDescent="0.25">
      <c r="A31" s="5"/>
      <c r="B31" s="12" t="s">
        <v>3</v>
      </c>
      <c r="C31" s="6">
        <f t="shared" ref="C31:E31" si="32">IF(C14="-","-",SUM(C14/C6*100))</f>
        <v>17.323259579060981</v>
      </c>
      <c r="D31" s="6">
        <f t="shared" si="32"/>
        <v>18.896321070234116</v>
      </c>
      <c r="E31" s="6">
        <f t="shared" si="32"/>
        <v>16.840019811788014</v>
      </c>
      <c r="F31" s="6">
        <f>IF(F14="-","-",SUM(F14/F6*100))</f>
        <v>17.113893858079905</v>
      </c>
      <c r="G31" s="6">
        <f t="shared" ref="G31:Q31" si="33">IF(G14="-","-",SUM(G14/G6*100))</f>
        <v>18.632240055826937</v>
      </c>
      <c r="H31" s="6">
        <f t="shared" si="33"/>
        <v>20.59012187299551</v>
      </c>
      <c r="I31" s="6">
        <f t="shared" si="33"/>
        <v>21.394230769230766</v>
      </c>
      <c r="J31" s="6">
        <f t="shared" si="33"/>
        <v>21.987179487179485</v>
      </c>
      <c r="K31" s="6">
        <f t="shared" si="33"/>
        <v>23.684210526315788</v>
      </c>
      <c r="L31" s="6">
        <f t="shared" si="33"/>
        <v>18.984547461368653</v>
      </c>
      <c r="M31" s="6">
        <f t="shared" si="33"/>
        <v>17.059891107078041</v>
      </c>
      <c r="N31" s="6">
        <f t="shared" si="33"/>
        <v>18.285404232230061</v>
      </c>
      <c r="O31" s="6">
        <f t="shared" si="33"/>
        <v>16.091954022988507</v>
      </c>
      <c r="P31" s="6">
        <f t="shared" si="33"/>
        <v>21.244500314267757</v>
      </c>
      <c r="Q31" s="6">
        <f t="shared" si="33"/>
        <v>20.315581854043394</v>
      </c>
      <c r="R31" s="6">
        <f t="shared" ref="R31:S31" si="34">IF(R14="-","-",SUM(R14/R6*100))</f>
        <v>24.36661698956781</v>
      </c>
      <c r="S31" s="6">
        <f t="shared" si="34"/>
        <v>19.526627218934912</v>
      </c>
      <c r="T31" s="6">
        <f t="shared" ref="T31:U31" si="35">IF(T14="-","-",SUM(T14/T6*100))</f>
        <v>18.895966029723994</v>
      </c>
      <c r="U31" s="6">
        <f t="shared" si="35"/>
        <v>19.377431906614788</v>
      </c>
      <c r="V31" s="6">
        <f t="shared" ref="V31" si="36">IF(V14="-","-",SUM(V14/V6*100))</f>
        <v>21.843251088534107</v>
      </c>
    </row>
    <row r="32" spans="1:22" ht="13.35" customHeight="1" x14ac:dyDescent="0.25">
      <c r="A32" s="5"/>
      <c r="B32" s="12" t="s">
        <v>8</v>
      </c>
      <c r="C32" s="6">
        <f t="shared" ref="C32:Q32" si="37">IF(C15="-","-",SUM(C15/C7*100))</f>
        <v>10.138248847926267</v>
      </c>
      <c r="D32" s="6">
        <f t="shared" si="37"/>
        <v>15.789473684210526</v>
      </c>
      <c r="E32" s="6">
        <f t="shared" si="37"/>
        <v>17.120622568093385</v>
      </c>
      <c r="F32" s="6">
        <f t="shared" si="37"/>
        <v>6.6985645933014357</v>
      </c>
      <c r="G32" s="6">
        <f t="shared" si="37"/>
        <v>9.5238095238095237</v>
      </c>
      <c r="H32" s="6">
        <f t="shared" si="37"/>
        <v>21.12676056338028</v>
      </c>
      <c r="I32" s="6">
        <f t="shared" si="37"/>
        <v>13.194444444444445</v>
      </c>
      <c r="J32" s="6">
        <f t="shared" si="37"/>
        <v>16.826923076923077</v>
      </c>
      <c r="K32" s="6">
        <f t="shared" si="37"/>
        <v>16.417910447761194</v>
      </c>
      <c r="L32" s="6">
        <f t="shared" si="37"/>
        <v>19.607843137254903</v>
      </c>
      <c r="M32" s="6">
        <f t="shared" si="37"/>
        <v>17.543859649122805</v>
      </c>
      <c r="N32" s="6">
        <f t="shared" si="37"/>
        <v>14.009661835748794</v>
      </c>
      <c r="O32" s="6">
        <f t="shared" si="37"/>
        <v>13.600000000000001</v>
      </c>
      <c r="P32" s="6">
        <f t="shared" si="37"/>
        <v>20.422535211267608</v>
      </c>
      <c r="Q32" s="6">
        <f t="shared" si="37"/>
        <v>15.028901734104046</v>
      </c>
      <c r="R32" s="6">
        <f t="shared" ref="R32:S32" si="38">IF(R15="-","-",SUM(R15/R7*100))</f>
        <v>25</v>
      </c>
      <c r="S32" s="6">
        <f t="shared" si="38"/>
        <v>17.777777777777779</v>
      </c>
      <c r="T32" s="6">
        <f t="shared" ref="T32:U32" si="39">IF(T15="-","-",SUM(T15/T7*100))</f>
        <v>19.553072625698324</v>
      </c>
      <c r="U32" s="6">
        <f t="shared" si="39"/>
        <v>16.304347826086957</v>
      </c>
      <c r="V32" s="6">
        <f t="shared" ref="V32" si="40">IF(V15="-","-",SUM(V15/V7*100))</f>
        <v>21.476510067114095</v>
      </c>
    </row>
    <row r="33" spans="1:22" ht="13.35" customHeight="1" x14ac:dyDescent="0.25">
      <c r="A33" s="5"/>
      <c r="B33" s="12" t="s">
        <v>5</v>
      </c>
      <c r="C33" s="14" t="str">
        <f>IF(C16="..","..",SUM(C16/C8*100))</f>
        <v>..</v>
      </c>
      <c r="D33" s="14" t="str">
        <f t="shared" ref="D33:T33" si="41">IF(D16="..","..",SUM(D16/D8*100))</f>
        <v>..</v>
      </c>
      <c r="E33" s="14" t="str">
        <f t="shared" si="41"/>
        <v>..</v>
      </c>
      <c r="F33" s="14">
        <f t="shared" si="41"/>
        <v>16.666666666666664</v>
      </c>
      <c r="G33" s="14" t="str">
        <f t="shared" si="41"/>
        <v>..</v>
      </c>
      <c r="H33" s="14" t="str">
        <f t="shared" si="41"/>
        <v>..</v>
      </c>
      <c r="I33" s="14" t="str">
        <f t="shared" si="41"/>
        <v>..</v>
      </c>
      <c r="J33" s="14" t="str">
        <f t="shared" si="41"/>
        <v>..</v>
      </c>
      <c r="K33" s="14" t="str">
        <f t="shared" si="41"/>
        <v>..</v>
      </c>
      <c r="L33" s="14" t="str">
        <f t="shared" si="41"/>
        <v>..</v>
      </c>
      <c r="M33" s="14" t="str">
        <f t="shared" si="41"/>
        <v>..</v>
      </c>
      <c r="N33" s="14">
        <f t="shared" si="41"/>
        <v>22.222222222222221</v>
      </c>
      <c r="O33" s="14" t="str">
        <f t="shared" si="41"/>
        <v>..</v>
      </c>
      <c r="P33" s="14" t="str">
        <f t="shared" si="41"/>
        <v>..</v>
      </c>
      <c r="Q33" s="14" t="str">
        <f t="shared" si="41"/>
        <v>..</v>
      </c>
      <c r="R33" s="14" t="str">
        <f t="shared" si="41"/>
        <v>..</v>
      </c>
      <c r="S33" s="14" t="str">
        <f t="shared" si="41"/>
        <v>..</v>
      </c>
      <c r="T33" s="14" t="str">
        <f t="shared" si="41"/>
        <v>..</v>
      </c>
      <c r="U33" s="14" t="str">
        <f t="shared" ref="U33:V33" si="42">IF(U16="..","..",SUM(U16/U8*100))</f>
        <v>..</v>
      </c>
      <c r="V33" s="14">
        <f t="shared" si="42"/>
        <v>7.6923076923076925</v>
      </c>
    </row>
    <row r="34" spans="1:22" ht="13.35" customHeight="1" x14ac:dyDescent="0.25">
      <c r="A34" s="5"/>
      <c r="B34" s="13" t="s">
        <v>9</v>
      </c>
      <c r="C34" s="6">
        <f t="shared" ref="C34:Q34" si="43">IF(C17="-","-",SUM(C17/C9*100))</f>
        <v>18.390804597701148</v>
      </c>
      <c r="D34" s="6">
        <f t="shared" si="43"/>
        <v>15.172413793103448</v>
      </c>
      <c r="E34" s="6">
        <f t="shared" si="43"/>
        <v>12.028301886792454</v>
      </c>
      <c r="F34" s="6">
        <f t="shared" si="43"/>
        <v>16.909620991253643</v>
      </c>
      <c r="G34" s="6">
        <f t="shared" si="43"/>
        <v>12.616822429906541</v>
      </c>
      <c r="H34" s="6">
        <f t="shared" si="43"/>
        <v>18.060200668896321</v>
      </c>
      <c r="I34" s="6">
        <f t="shared" si="43"/>
        <v>28.538812785388128</v>
      </c>
      <c r="J34" s="6">
        <f t="shared" si="43"/>
        <v>25.373134328358208</v>
      </c>
      <c r="K34" s="6">
        <f t="shared" si="43"/>
        <v>24.509803921568626</v>
      </c>
      <c r="L34" s="6">
        <f t="shared" si="43"/>
        <v>13.157894736842104</v>
      </c>
      <c r="M34" s="6">
        <f t="shared" si="43"/>
        <v>13.623188405797102</v>
      </c>
      <c r="N34" s="6">
        <f t="shared" si="43"/>
        <v>7.5</v>
      </c>
      <c r="O34" s="6">
        <f t="shared" si="43"/>
        <v>11.2565445026178</v>
      </c>
      <c r="P34" s="6">
        <f t="shared" si="43"/>
        <v>16.042780748663102</v>
      </c>
      <c r="Q34" s="6">
        <f t="shared" si="43"/>
        <v>21.32564841498559</v>
      </c>
      <c r="R34" s="6">
        <f t="shared" ref="R34:S34" si="44">IF(R17="-","-",SUM(R17/R9*100))</f>
        <v>26.5</v>
      </c>
      <c r="S34" s="6">
        <f t="shared" si="44"/>
        <v>22.379603399433428</v>
      </c>
      <c r="T34" s="6">
        <f t="shared" ref="T34:U34" si="45">IF(T17="-","-",SUM(T17/T9*100))</f>
        <v>23.560209424083769</v>
      </c>
      <c r="U34" s="6">
        <f t="shared" si="45"/>
        <v>30.275229357798167</v>
      </c>
      <c r="V34" s="6">
        <f t="shared" ref="V34" si="46">IF(V17="-","-",SUM(V17/V9*100))</f>
        <v>26.143790849673206</v>
      </c>
    </row>
    <row r="35" spans="1:22" ht="13.35" customHeight="1" x14ac:dyDescent="0.25">
      <c r="A35" s="5"/>
      <c r="B35" s="13" t="s">
        <v>10</v>
      </c>
      <c r="C35" s="6">
        <f t="shared" ref="C35:Q35" si="47">IF(C18="-","-",SUM(C18/C10*100))</f>
        <v>19.47069943289225</v>
      </c>
      <c r="D35" s="6">
        <f t="shared" si="47"/>
        <v>20.138203356367228</v>
      </c>
      <c r="E35" s="6">
        <f t="shared" si="47"/>
        <v>19.384264538198405</v>
      </c>
      <c r="F35" s="6">
        <f t="shared" si="47"/>
        <v>20.399999999999999</v>
      </c>
      <c r="G35" s="6">
        <f t="shared" si="47"/>
        <v>22.338830584707647</v>
      </c>
      <c r="H35" s="6">
        <f t="shared" si="47"/>
        <v>22.58064516129032</v>
      </c>
      <c r="I35" s="6">
        <f t="shared" si="47"/>
        <v>20.79343365253078</v>
      </c>
      <c r="J35" s="6">
        <f t="shared" si="47"/>
        <v>26.027397260273972</v>
      </c>
      <c r="K35" s="6">
        <f t="shared" si="47"/>
        <v>27.556818181818183</v>
      </c>
      <c r="L35" s="6">
        <f t="shared" si="47"/>
        <v>23.736600306278714</v>
      </c>
      <c r="M35" s="6">
        <f t="shared" si="47"/>
        <v>21.6</v>
      </c>
      <c r="N35" s="6">
        <f t="shared" si="47"/>
        <v>21.696252465483234</v>
      </c>
      <c r="O35" s="6">
        <f t="shared" si="47"/>
        <v>21.558872305140962</v>
      </c>
      <c r="P35" s="6">
        <f t="shared" si="47"/>
        <v>24.65986394557823</v>
      </c>
      <c r="Q35" s="6">
        <f t="shared" si="47"/>
        <v>26.206896551724139</v>
      </c>
      <c r="R35" s="6">
        <f t="shared" ref="R35:S35" si="48">IF(R18="-","-",SUM(R18/R10*100))</f>
        <v>25.705329153605017</v>
      </c>
      <c r="S35" s="6">
        <f t="shared" si="48"/>
        <v>17.597292724196279</v>
      </c>
      <c r="T35" s="6">
        <f t="shared" ref="T35:U35" si="49">IF(T18="-","-",SUM(T18/T10*100))</f>
        <v>21.231766612641813</v>
      </c>
      <c r="U35" s="6">
        <f t="shared" si="49"/>
        <v>22.345132743362832</v>
      </c>
      <c r="V35" s="6">
        <f t="shared" ref="V35" si="50">IF(V18="-","-",SUM(V18/V10*100))</f>
        <v>22.852512155591572</v>
      </c>
    </row>
    <row r="36" spans="1:22" ht="16.95" customHeight="1" x14ac:dyDescent="0.25">
      <c r="A36" s="5"/>
      <c r="B36" s="13" t="s">
        <v>11</v>
      </c>
      <c r="C36" s="6">
        <f t="shared" ref="C36:Q36" si="51">IF(C19="-","-",SUM(C19/C11*100))</f>
        <v>10.526315789473683</v>
      </c>
      <c r="D36" s="6">
        <f t="shared" si="51"/>
        <v>21.818181818181817</v>
      </c>
      <c r="E36" s="6">
        <f t="shared" si="51"/>
        <v>13.186813186813188</v>
      </c>
      <c r="F36" s="6">
        <f t="shared" si="51"/>
        <v>15.789473684210526</v>
      </c>
      <c r="G36" s="6">
        <f t="shared" si="51"/>
        <v>29.508196721311474</v>
      </c>
      <c r="H36" s="6">
        <f t="shared" si="51"/>
        <v>11.940298507462686</v>
      </c>
      <c r="I36" s="6">
        <f t="shared" si="51"/>
        <v>13.333333333333334</v>
      </c>
      <c r="J36" s="6">
        <f t="shared" si="51"/>
        <v>13.392857142857142</v>
      </c>
      <c r="K36" s="6">
        <f t="shared" si="51"/>
        <v>16.091954022988507</v>
      </c>
      <c r="L36" s="6">
        <f t="shared" si="51"/>
        <v>19.17808219178082</v>
      </c>
      <c r="M36" s="6">
        <f t="shared" si="51"/>
        <v>10.344827586206897</v>
      </c>
      <c r="N36" s="6">
        <f t="shared" si="51"/>
        <v>14.084507042253522</v>
      </c>
      <c r="O36" s="6">
        <f t="shared" si="51"/>
        <v>18.181818181818183</v>
      </c>
      <c r="P36" s="6">
        <f t="shared" si="51"/>
        <v>19.444444444444446</v>
      </c>
      <c r="Q36" s="6">
        <f t="shared" si="51"/>
        <v>17.105263157894736</v>
      </c>
      <c r="R36" s="6">
        <f t="shared" ref="R36:S36" si="52">IF(R19="-","-",SUM(R19/R11*100))</f>
        <v>28.35820895522388</v>
      </c>
      <c r="S36" s="6">
        <f t="shared" si="52"/>
        <v>37.272727272727273</v>
      </c>
      <c r="T36" s="6">
        <f t="shared" ref="T36:U36" si="53">IF(T19="-","-",SUM(T19/T11*100))</f>
        <v>17.730496453900709</v>
      </c>
      <c r="U36" s="6">
        <f t="shared" si="53"/>
        <v>24.637681159420293</v>
      </c>
      <c r="V36" s="6">
        <f t="shared" ref="V36" si="54">IF(V19="-","-",SUM(V19/V11*100))</f>
        <v>28.378378378378379</v>
      </c>
    </row>
    <row r="37" spans="1:22" ht="13.35" customHeight="1" x14ac:dyDescent="0.25">
      <c r="A37" s="5"/>
      <c r="B37" s="13" t="s">
        <v>12</v>
      </c>
      <c r="C37" s="6">
        <f t="shared" ref="C37:Q37" si="55">IF(C20="-","-",SUM(C20/C12*100))</f>
        <v>15.853658536585366</v>
      </c>
      <c r="D37" s="6">
        <f t="shared" si="55"/>
        <v>20.331950207468878</v>
      </c>
      <c r="E37" s="6">
        <f t="shared" si="55"/>
        <v>17.647058823529413</v>
      </c>
      <c r="F37" s="6">
        <f t="shared" si="55"/>
        <v>16.736401673640167</v>
      </c>
      <c r="G37" s="6">
        <f t="shared" si="55"/>
        <v>20.833333333333336</v>
      </c>
      <c r="H37" s="6">
        <f t="shared" si="55"/>
        <v>20.100502512562816</v>
      </c>
      <c r="I37" s="6">
        <f t="shared" si="55"/>
        <v>18.587360594795538</v>
      </c>
      <c r="J37" s="6">
        <f t="shared" si="55"/>
        <v>10.526315789473683</v>
      </c>
      <c r="K37" s="6">
        <f t="shared" si="55"/>
        <v>20.909090909090907</v>
      </c>
      <c r="L37" s="6">
        <f t="shared" si="55"/>
        <v>13.793103448275861</v>
      </c>
      <c r="M37" s="6">
        <f t="shared" si="55"/>
        <v>11.971830985915492</v>
      </c>
      <c r="N37" s="6">
        <f t="shared" si="55"/>
        <v>29.583333333333332</v>
      </c>
      <c r="O37" s="6">
        <f t="shared" si="55"/>
        <v>12.408759124087592</v>
      </c>
      <c r="P37" s="6">
        <f t="shared" si="55"/>
        <v>22.991689750692519</v>
      </c>
      <c r="Q37" s="6">
        <f t="shared" si="55"/>
        <v>13.968253968253968</v>
      </c>
      <c r="R37" s="6">
        <f t="shared" ref="R37:S37" si="56">IF(R20="-","-",SUM(R20/R12*100))</f>
        <v>19.444444444444446</v>
      </c>
      <c r="S37" s="6">
        <f t="shared" si="56"/>
        <v>17.314487632508836</v>
      </c>
      <c r="T37" s="6">
        <f t="shared" ref="T37:U37" si="57">IF(T20="-","-",SUM(T20/T12*100))</f>
        <v>12.601626016260163</v>
      </c>
      <c r="U37" s="6">
        <f t="shared" si="57"/>
        <v>11.400651465798045</v>
      </c>
      <c r="V37" s="6">
        <f t="shared" ref="V37" si="58">IF(V20="-","-",SUM(V20/V12*100))</f>
        <v>12.777777777777777</v>
      </c>
    </row>
    <row r="38" spans="1:22" ht="16.95" customHeight="1" x14ac:dyDescent="0.25">
      <c r="A38" s="5" t="s">
        <v>1</v>
      </c>
      <c r="B38" s="13"/>
      <c r="C38" s="13"/>
      <c r="D38" s="13"/>
      <c r="E38" s="13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3.35" customHeight="1" x14ac:dyDescent="0.25">
      <c r="A39" s="5"/>
      <c r="B39" s="12" t="s">
        <v>3</v>
      </c>
      <c r="C39" s="6">
        <f t="shared" ref="C39:E39" si="59">IF(C22="-","-",SUM(C22/C6*100))</f>
        <v>82.676740420939026</v>
      </c>
      <c r="D39" s="6">
        <f t="shared" si="59"/>
        <v>81.103678929765891</v>
      </c>
      <c r="E39" s="6">
        <f t="shared" si="59"/>
        <v>83.159980188211989</v>
      </c>
      <c r="F39" s="6">
        <f t="shared" ref="F39:Q39" si="60">IF(F22="-","-",SUM(F22/F6*100))</f>
        <v>82.886106141920095</v>
      </c>
      <c r="G39" s="6">
        <f t="shared" si="60"/>
        <v>81.367759944173073</v>
      </c>
      <c r="H39" s="14">
        <f t="shared" si="60"/>
        <v>79.40987812700449</v>
      </c>
      <c r="I39" s="14">
        <f t="shared" si="60"/>
        <v>78.605769230769226</v>
      </c>
      <c r="J39" s="14">
        <f t="shared" si="60"/>
        <v>78.012820512820511</v>
      </c>
      <c r="K39" s="14">
        <f t="shared" si="60"/>
        <v>76.31578947368422</v>
      </c>
      <c r="L39" s="14">
        <f t="shared" si="60"/>
        <v>81.015452538631351</v>
      </c>
      <c r="M39" s="6">
        <f t="shared" si="60"/>
        <v>82.940108892921955</v>
      </c>
      <c r="N39" s="6">
        <f t="shared" si="60"/>
        <v>81.714595767769936</v>
      </c>
      <c r="O39" s="6">
        <f t="shared" si="60"/>
        <v>83.908045977011497</v>
      </c>
      <c r="P39" s="6">
        <f t="shared" si="60"/>
        <v>78.755499685732246</v>
      </c>
      <c r="Q39" s="6">
        <f t="shared" si="60"/>
        <v>79.684418145956599</v>
      </c>
      <c r="R39" s="6">
        <f t="shared" ref="R39:S39" si="61">IF(R22="-","-",SUM(R22/R6*100))</f>
        <v>75.633383010432183</v>
      </c>
      <c r="S39" s="6">
        <f t="shared" si="61"/>
        <v>80.473372781065095</v>
      </c>
      <c r="T39" s="6">
        <f t="shared" ref="T39:U39" si="62">IF(T22="-","-",SUM(T22/T6*100))</f>
        <v>81.104033970276006</v>
      </c>
      <c r="U39" s="6">
        <f t="shared" si="62"/>
        <v>80.622568093385212</v>
      </c>
      <c r="V39" s="6">
        <f t="shared" ref="V39" si="63">IF(V22="-","-",SUM(V22/V6*100))</f>
        <v>78.156748911465883</v>
      </c>
    </row>
    <row r="40" spans="1:22" ht="13.35" customHeight="1" x14ac:dyDescent="0.25">
      <c r="A40" s="5"/>
      <c r="B40" s="12" t="s">
        <v>8</v>
      </c>
      <c r="C40" s="6">
        <f t="shared" ref="C40:Q40" si="64">IF(C23="-","-",SUM(C23/C7*100))</f>
        <v>89.861751152073737</v>
      </c>
      <c r="D40" s="6">
        <f t="shared" si="64"/>
        <v>84.210526315789465</v>
      </c>
      <c r="E40" s="6">
        <f t="shared" si="64"/>
        <v>82.879377431906619</v>
      </c>
      <c r="F40" s="6">
        <f t="shared" si="64"/>
        <v>93.301435406698559</v>
      </c>
      <c r="G40" s="6">
        <f t="shared" si="64"/>
        <v>90.476190476190482</v>
      </c>
      <c r="H40" s="14">
        <f t="shared" si="64"/>
        <v>78.873239436619713</v>
      </c>
      <c r="I40" s="14">
        <f t="shared" si="64"/>
        <v>86.805555555555557</v>
      </c>
      <c r="J40" s="14">
        <f t="shared" si="64"/>
        <v>83.173076923076934</v>
      </c>
      <c r="K40" s="14">
        <f t="shared" si="64"/>
        <v>83.582089552238799</v>
      </c>
      <c r="L40" s="14">
        <f t="shared" si="64"/>
        <v>80.392156862745097</v>
      </c>
      <c r="M40" s="6">
        <f t="shared" si="64"/>
        <v>82.456140350877192</v>
      </c>
      <c r="N40" s="6">
        <f t="shared" si="64"/>
        <v>85.990338164251213</v>
      </c>
      <c r="O40" s="6">
        <f t="shared" si="64"/>
        <v>86.4</v>
      </c>
      <c r="P40" s="6">
        <f t="shared" si="64"/>
        <v>79.577464788732399</v>
      </c>
      <c r="Q40" s="6">
        <f t="shared" si="64"/>
        <v>84.971098265895947</v>
      </c>
      <c r="R40" s="6">
        <f t="shared" ref="R40:S40" si="65">IF(R23="-","-",SUM(R23/R7*100))</f>
        <v>75</v>
      </c>
      <c r="S40" s="6">
        <f t="shared" si="65"/>
        <v>82.222222222222214</v>
      </c>
      <c r="T40" s="6">
        <f t="shared" ref="T40:U40" si="66">IF(T23="-","-",SUM(T23/T7*100))</f>
        <v>80.44692737430168</v>
      </c>
      <c r="U40" s="6">
        <f t="shared" si="66"/>
        <v>83.695652173913047</v>
      </c>
      <c r="V40" s="6">
        <f t="shared" ref="V40:V41" si="67">IF(V23="-","-",SUM(V23/V7*100))</f>
        <v>78.523489932885909</v>
      </c>
    </row>
    <row r="41" spans="1:22" ht="13.35" customHeight="1" x14ac:dyDescent="0.25">
      <c r="A41" s="5"/>
      <c r="B41" s="12" t="s">
        <v>5</v>
      </c>
      <c r="C41" s="14" t="s">
        <v>13</v>
      </c>
      <c r="D41" s="14" t="s">
        <v>13</v>
      </c>
      <c r="E41" s="14" t="s">
        <v>13</v>
      </c>
      <c r="F41" s="14">
        <f t="shared" ref="F41:N41" si="68">IF(F24="-","-",SUM(F24/F8*100))</f>
        <v>83.333333333333343</v>
      </c>
      <c r="G41" s="14" t="s">
        <v>13</v>
      </c>
      <c r="H41" s="14" t="s">
        <v>13</v>
      </c>
      <c r="I41" s="14" t="s">
        <v>13</v>
      </c>
      <c r="J41" s="14" t="s">
        <v>13</v>
      </c>
      <c r="K41" s="14" t="s">
        <v>13</v>
      </c>
      <c r="L41" s="14" t="s">
        <v>13</v>
      </c>
      <c r="M41" s="14" t="s">
        <v>13</v>
      </c>
      <c r="N41" s="14">
        <f t="shared" si="68"/>
        <v>77.777777777777786</v>
      </c>
      <c r="O41" s="14" t="s">
        <v>13</v>
      </c>
      <c r="P41" s="14" t="s">
        <v>13</v>
      </c>
      <c r="Q41" s="14" t="s">
        <v>13</v>
      </c>
      <c r="R41" s="14" t="s">
        <v>13</v>
      </c>
      <c r="S41" s="14" t="s">
        <v>13</v>
      </c>
      <c r="T41" s="14" t="s">
        <v>13</v>
      </c>
      <c r="U41" s="14" t="s">
        <v>13</v>
      </c>
      <c r="V41" s="6">
        <f t="shared" si="67"/>
        <v>92.307692307692307</v>
      </c>
    </row>
    <row r="42" spans="1:22" ht="13.35" customHeight="1" x14ac:dyDescent="0.25">
      <c r="A42" s="5"/>
      <c r="B42" s="13" t="s">
        <v>9</v>
      </c>
      <c r="C42" s="6">
        <f t="shared" ref="C42:Q42" si="69">IF(C25="-","-",SUM(C25/C9*100))</f>
        <v>81.609195402298852</v>
      </c>
      <c r="D42" s="6">
        <f t="shared" si="69"/>
        <v>84.827586206896555</v>
      </c>
      <c r="E42" s="6">
        <f t="shared" si="69"/>
        <v>87.971698113207552</v>
      </c>
      <c r="F42" s="6">
        <f t="shared" si="69"/>
        <v>83.090379008746353</v>
      </c>
      <c r="G42" s="6">
        <f t="shared" si="69"/>
        <v>87.383177570093466</v>
      </c>
      <c r="H42" s="14">
        <f t="shared" si="69"/>
        <v>81.939799331103686</v>
      </c>
      <c r="I42" s="14">
        <f t="shared" si="69"/>
        <v>71.461187214611883</v>
      </c>
      <c r="J42" s="14">
        <f t="shared" si="69"/>
        <v>74.626865671641795</v>
      </c>
      <c r="K42" s="14">
        <f t="shared" si="69"/>
        <v>75.490196078431367</v>
      </c>
      <c r="L42" s="14">
        <f t="shared" si="69"/>
        <v>86.842105263157904</v>
      </c>
      <c r="M42" s="6">
        <f t="shared" si="69"/>
        <v>86.376811594202891</v>
      </c>
      <c r="N42" s="6">
        <f t="shared" si="69"/>
        <v>92.5</v>
      </c>
      <c r="O42" s="6">
        <f t="shared" si="69"/>
        <v>88.7434554973822</v>
      </c>
      <c r="P42" s="6">
        <f t="shared" si="69"/>
        <v>83.957219251336895</v>
      </c>
      <c r="Q42" s="6">
        <f t="shared" si="69"/>
        <v>78.674351585014406</v>
      </c>
      <c r="R42" s="6">
        <f t="shared" ref="R42:S42" si="70">IF(R25="-","-",SUM(R25/R9*100))</f>
        <v>73.5</v>
      </c>
      <c r="S42" s="6">
        <f t="shared" si="70"/>
        <v>77.620396600566579</v>
      </c>
      <c r="T42" s="6">
        <f t="shared" ref="T42:U42" si="71">IF(T25="-","-",SUM(T25/T9*100))</f>
        <v>76.439790575916234</v>
      </c>
      <c r="U42" s="6">
        <f t="shared" si="71"/>
        <v>69.724770642201833</v>
      </c>
      <c r="V42" s="6">
        <f t="shared" ref="V42" si="72">IF(V25="-","-",SUM(V25/V9*100))</f>
        <v>73.856209150326805</v>
      </c>
    </row>
    <row r="43" spans="1:22" ht="13.35" customHeight="1" x14ac:dyDescent="0.25">
      <c r="A43" s="5"/>
      <c r="B43" s="13" t="s">
        <v>10</v>
      </c>
      <c r="C43" s="6">
        <f t="shared" ref="C43:Q43" si="73">IF(C26="-","-",SUM(C26/C10*100))</f>
        <v>80.529300567107754</v>
      </c>
      <c r="D43" s="6">
        <f t="shared" si="73"/>
        <v>79.861796643632772</v>
      </c>
      <c r="E43" s="6">
        <f t="shared" si="73"/>
        <v>80.615735461801592</v>
      </c>
      <c r="F43" s="6">
        <f t="shared" si="73"/>
        <v>79.600000000000009</v>
      </c>
      <c r="G43" s="6">
        <f t="shared" si="73"/>
        <v>77.661169415292349</v>
      </c>
      <c r="H43" s="14">
        <f t="shared" si="73"/>
        <v>77.41935483870968</v>
      </c>
      <c r="I43" s="14">
        <f t="shared" si="73"/>
        <v>79.20656634746922</v>
      </c>
      <c r="J43" s="14">
        <f t="shared" si="73"/>
        <v>73.972602739726028</v>
      </c>
      <c r="K43" s="14">
        <f t="shared" si="73"/>
        <v>72.443181818181827</v>
      </c>
      <c r="L43" s="14">
        <f t="shared" si="73"/>
        <v>76.263399693721283</v>
      </c>
      <c r="M43" s="6">
        <f t="shared" si="73"/>
        <v>78.400000000000006</v>
      </c>
      <c r="N43" s="6">
        <f t="shared" si="73"/>
        <v>78.303747534516759</v>
      </c>
      <c r="O43" s="6">
        <f t="shared" si="73"/>
        <v>78.441127694859034</v>
      </c>
      <c r="P43" s="6">
        <f t="shared" si="73"/>
        <v>75.340136054421762</v>
      </c>
      <c r="Q43" s="6">
        <f t="shared" si="73"/>
        <v>73.793103448275872</v>
      </c>
      <c r="R43" s="6">
        <f t="shared" ref="R43:S43" si="74">IF(R26="-","-",SUM(R26/R10*100))</f>
        <v>74.294670846394979</v>
      </c>
      <c r="S43" s="6">
        <f t="shared" si="74"/>
        <v>82.402707275803721</v>
      </c>
      <c r="T43" s="6">
        <f t="shared" ref="T43:U43" si="75">IF(T26="-","-",SUM(T26/T10*100))</f>
        <v>78.768233387358194</v>
      </c>
      <c r="U43" s="6">
        <f t="shared" si="75"/>
        <v>77.654867256637175</v>
      </c>
      <c r="V43" s="6">
        <f t="shared" ref="V43" si="76">IF(V26="-","-",SUM(V26/V10*100))</f>
        <v>77.147487844408431</v>
      </c>
    </row>
    <row r="44" spans="1:22" ht="16.95" customHeight="1" x14ac:dyDescent="0.25">
      <c r="A44" s="5"/>
      <c r="B44" s="13" t="s">
        <v>11</v>
      </c>
      <c r="C44" s="6">
        <f t="shared" ref="C44:Q44" si="77">IF(C27="-","-",SUM(C27/C11*100))</f>
        <v>89.473684210526315</v>
      </c>
      <c r="D44" s="6">
        <f t="shared" si="77"/>
        <v>78.181818181818187</v>
      </c>
      <c r="E44" s="6">
        <f t="shared" si="77"/>
        <v>86.813186813186817</v>
      </c>
      <c r="F44" s="6">
        <f t="shared" si="77"/>
        <v>84.210526315789465</v>
      </c>
      <c r="G44" s="6">
        <f t="shared" si="77"/>
        <v>70.491803278688522</v>
      </c>
      <c r="H44" s="14">
        <f t="shared" si="77"/>
        <v>88.059701492537314</v>
      </c>
      <c r="I44" s="14">
        <f t="shared" si="77"/>
        <v>86.666666666666671</v>
      </c>
      <c r="J44" s="14">
        <f t="shared" si="77"/>
        <v>86.607142857142861</v>
      </c>
      <c r="K44" s="14">
        <f t="shared" si="77"/>
        <v>83.908045977011497</v>
      </c>
      <c r="L44" s="14">
        <f t="shared" si="77"/>
        <v>80.821917808219183</v>
      </c>
      <c r="M44" s="6">
        <f t="shared" si="77"/>
        <v>89.65517241379311</v>
      </c>
      <c r="N44" s="6">
        <f t="shared" si="77"/>
        <v>85.91549295774648</v>
      </c>
      <c r="O44" s="6">
        <f t="shared" si="77"/>
        <v>81.818181818181827</v>
      </c>
      <c r="P44" s="6">
        <f t="shared" si="77"/>
        <v>80.555555555555557</v>
      </c>
      <c r="Q44" s="6">
        <f t="shared" si="77"/>
        <v>82.89473684210526</v>
      </c>
      <c r="R44" s="6">
        <f t="shared" ref="R44:S44" si="78">IF(R27="-","-",SUM(R27/R11*100))</f>
        <v>71.641791044776113</v>
      </c>
      <c r="S44" s="6">
        <f t="shared" si="78"/>
        <v>62.727272727272734</v>
      </c>
      <c r="T44" s="6">
        <f t="shared" ref="T44:U44" si="79">IF(T27="-","-",SUM(T27/T11*100))</f>
        <v>82.269503546099287</v>
      </c>
      <c r="U44" s="6">
        <f t="shared" si="79"/>
        <v>75.362318840579718</v>
      </c>
      <c r="V44" s="6">
        <f t="shared" ref="V44" si="80">IF(V27="-","-",SUM(V27/V11*100))</f>
        <v>71.621621621621628</v>
      </c>
    </row>
    <row r="45" spans="1:22" ht="13.35" customHeight="1" thickBot="1" x14ac:dyDescent="0.3">
      <c r="A45" s="7"/>
      <c r="B45" s="15" t="s">
        <v>12</v>
      </c>
      <c r="C45" s="8">
        <f t="shared" ref="C45:Q45" si="81">IF(C28="-","-",SUM(C28/C12*100))</f>
        <v>84.146341463414629</v>
      </c>
      <c r="D45" s="8">
        <f t="shared" si="81"/>
        <v>79.668049792531122</v>
      </c>
      <c r="E45" s="8">
        <f t="shared" si="81"/>
        <v>82.35294117647058</v>
      </c>
      <c r="F45" s="8">
        <f t="shared" si="81"/>
        <v>83.26359832635984</v>
      </c>
      <c r="G45" s="8">
        <f t="shared" si="81"/>
        <v>79.166666666666657</v>
      </c>
      <c r="H45" s="18">
        <f t="shared" si="81"/>
        <v>79.899497487437188</v>
      </c>
      <c r="I45" s="18">
        <f t="shared" si="81"/>
        <v>81.412639405204459</v>
      </c>
      <c r="J45" s="18">
        <f t="shared" si="81"/>
        <v>89.473684210526315</v>
      </c>
      <c r="K45" s="18">
        <f t="shared" si="81"/>
        <v>79.090909090909093</v>
      </c>
      <c r="L45" s="18">
        <f t="shared" si="81"/>
        <v>86.206896551724128</v>
      </c>
      <c r="M45" s="8">
        <f t="shared" si="81"/>
        <v>88.028169014084511</v>
      </c>
      <c r="N45" s="8">
        <f t="shared" si="81"/>
        <v>70.416666666666671</v>
      </c>
      <c r="O45" s="8">
        <f t="shared" si="81"/>
        <v>87.591240875912419</v>
      </c>
      <c r="P45" s="8">
        <f t="shared" si="81"/>
        <v>77.00831024930747</v>
      </c>
      <c r="Q45" s="8">
        <f t="shared" si="81"/>
        <v>86.031746031746039</v>
      </c>
      <c r="R45" s="8">
        <f t="shared" ref="R45:S45" si="82">IF(R28="-","-",SUM(R28/R12*100))</f>
        <v>80.555555555555557</v>
      </c>
      <c r="S45" s="8">
        <f t="shared" si="82"/>
        <v>82.685512367491171</v>
      </c>
      <c r="T45" s="8">
        <f t="shared" ref="T45:U45" si="83">IF(T28="-","-",SUM(T28/T12*100))</f>
        <v>87.398373983739845</v>
      </c>
      <c r="U45" s="8">
        <f t="shared" si="83"/>
        <v>88.599348534201951</v>
      </c>
      <c r="V45" s="8">
        <f t="shared" ref="V45" si="84">IF(V28="-","-",SUM(V28/V12*100))</f>
        <v>87.222222222222229</v>
      </c>
    </row>
    <row r="46" spans="1:22" ht="13.35" customHeight="1" x14ac:dyDescent="0.25">
      <c r="A46" s="23" t="s">
        <v>14</v>
      </c>
      <c r="B46" s="13"/>
      <c r="C46" s="6"/>
      <c r="D46" s="6"/>
      <c r="E46" s="6"/>
      <c r="F46" s="6"/>
      <c r="G46" s="6"/>
      <c r="H46" s="14"/>
      <c r="I46" s="14"/>
      <c r="J46" s="14"/>
      <c r="K46" s="14"/>
      <c r="L46" s="14"/>
      <c r="M46" s="6"/>
      <c r="N46" s="6"/>
      <c r="O46" s="6"/>
      <c r="P46" s="6"/>
      <c r="Q46" s="6"/>
      <c r="R46" s="6"/>
      <c r="S46" s="6"/>
      <c r="T46" s="5"/>
      <c r="U46" s="5"/>
      <c r="V46" s="5"/>
    </row>
    <row r="47" spans="1:22" ht="13.35" customHeight="1" x14ac:dyDescent="0.25">
      <c r="A47" s="9" t="s">
        <v>7</v>
      </c>
    </row>
    <row r="48" spans="1:22" ht="13.35" customHeight="1" x14ac:dyDescent="0.25">
      <c r="A48" s="9" t="s">
        <v>15</v>
      </c>
    </row>
    <row r="49" ht="13.35" customHeight="1" x14ac:dyDescent="0.25"/>
  </sheetData>
  <pageMargins left="0.19685039370078741" right="0.19685039370078741" top="0.74803149606299213" bottom="0.51181102362204722" header="0.51181102362204722" footer="0.74803149606299213"/>
  <pageSetup orientation="landscape" r:id="rId1"/>
  <ignoredErrors>
    <ignoredError sqref="C8:V8 C33:V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KvoMän31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2022-06-16T11:06:38Z</cp:lastPrinted>
  <dcterms:created xsi:type="dcterms:W3CDTF">2022-01-12T11:46:46Z</dcterms:created>
  <dcterms:modified xsi:type="dcterms:W3CDTF">2026-06-08T12:18:40Z</dcterms:modified>
</cp:coreProperties>
</file>