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Social hållbarhet\"/>
    </mc:Choice>
  </mc:AlternateContent>
  <xr:revisionPtr revIDLastSave="0" documentId="13_ncr:1_{A1228362-7388-4BE2-BCAA-66A24C19B910}" xr6:coauthVersionLast="47" xr6:coauthVersionMax="47" xr10:uidLastSave="{00000000-0000-0000-0000-000000000000}"/>
  <bookViews>
    <workbookView xWindow="-28920" yWindow="-120" windowWidth="29040" windowHeight="18240" xr2:uid="{00000000-000D-0000-FFFF-FFFF00000000}"/>
  </bookViews>
  <sheets>
    <sheet name="Sociolog12a" sheetId="4" r:id="rId1"/>
    <sheet name="Sociolog12b" sheetId="5" r:id="rId2"/>
    <sheet name="Tabell" sheetId="1" r:id="rId3"/>
    <sheet name="ESRI_MAPINFO_SHEET" sheetId="6" state="very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9" i="1" l="1"/>
  <c r="E60" i="1"/>
  <c r="E61" i="1"/>
  <c r="E62" i="1"/>
  <c r="E63" i="1"/>
  <c r="E64" i="1"/>
  <c r="E65" i="1"/>
  <c r="E66" i="1"/>
  <c r="E67" i="1"/>
  <c r="E68" i="1"/>
  <c r="F59" i="1"/>
  <c r="F60" i="1"/>
  <c r="F61" i="1"/>
  <c r="F62" i="1"/>
  <c r="F63" i="1"/>
  <c r="F64" i="1"/>
  <c r="F65" i="1"/>
  <c r="F66" i="1"/>
  <c r="F67" i="1"/>
  <c r="F68" i="1"/>
  <c r="G59" i="1"/>
  <c r="G60" i="1"/>
  <c r="G61" i="1"/>
  <c r="G62" i="1"/>
  <c r="G63" i="1"/>
  <c r="G64" i="1"/>
  <c r="G65" i="1"/>
  <c r="G66" i="1"/>
  <c r="G67" i="1"/>
  <c r="G68" i="1"/>
  <c r="O68" i="1" l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O8" i="1"/>
  <c r="N8" i="1"/>
  <c r="M8" i="1"/>
  <c r="O7" i="1"/>
  <c r="N7" i="1"/>
  <c r="M7" i="1"/>
  <c r="O6" i="1"/>
  <c r="N6" i="1"/>
  <c r="M6" i="1"/>
  <c r="O5" i="1"/>
  <c r="N5" i="1"/>
  <c r="M5" i="1"/>
  <c r="O4" i="1"/>
  <c r="N4" i="1"/>
  <c r="M4" i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O3" i="1"/>
  <c r="N3" i="1"/>
  <c r="M3" i="1"/>
  <c r="I46" i="1" l="1"/>
  <c r="I47" i="1" s="1"/>
  <c r="I48" i="1" l="1"/>
  <c r="I49" i="1" s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F38" i="1"/>
  <c r="E38" i="1"/>
  <c r="E37" i="1"/>
  <c r="F37" i="1"/>
  <c r="G37" i="1"/>
  <c r="F36" i="1"/>
  <c r="E36" i="1"/>
  <c r="E35" i="1"/>
  <c r="F35" i="1"/>
  <c r="G35" i="1"/>
  <c r="F34" i="1"/>
  <c r="E34" i="1"/>
  <c r="E33" i="1"/>
  <c r="F33" i="1"/>
  <c r="G33" i="1"/>
  <c r="F32" i="1"/>
  <c r="E32" i="1"/>
  <c r="E31" i="1"/>
  <c r="F31" i="1"/>
  <c r="G31" i="1"/>
  <c r="F30" i="1"/>
  <c r="E30" i="1"/>
  <c r="E29" i="1"/>
  <c r="F29" i="1"/>
  <c r="G29" i="1"/>
  <c r="F28" i="1"/>
  <c r="E28" i="1"/>
  <c r="E27" i="1"/>
  <c r="F27" i="1"/>
  <c r="G27" i="1"/>
  <c r="F26" i="1"/>
  <c r="E26" i="1"/>
  <c r="E25" i="1"/>
  <c r="F25" i="1"/>
  <c r="G25" i="1"/>
  <c r="F24" i="1"/>
  <c r="E24" i="1"/>
  <c r="E23" i="1"/>
  <c r="F23" i="1"/>
  <c r="G23" i="1"/>
  <c r="F22" i="1"/>
  <c r="E22" i="1"/>
  <c r="E21" i="1"/>
  <c r="F21" i="1"/>
  <c r="G21" i="1"/>
  <c r="F20" i="1"/>
  <c r="E20" i="1"/>
  <c r="E19" i="1"/>
  <c r="F19" i="1"/>
  <c r="G19" i="1"/>
  <c r="F18" i="1"/>
  <c r="E18" i="1"/>
  <c r="E17" i="1"/>
  <c r="F17" i="1"/>
  <c r="G17" i="1"/>
  <c r="F16" i="1"/>
  <c r="E16" i="1"/>
  <c r="E15" i="1"/>
  <c r="F15" i="1"/>
  <c r="G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  <c r="G5" i="1"/>
  <c r="F5" i="1"/>
  <c r="E5" i="1"/>
  <c r="G4" i="1"/>
  <c r="F4" i="1"/>
  <c r="E4" i="1"/>
  <c r="A4" i="1"/>
  <c r="A5" i="1" s="1"/>
  <c r="G3" i="1"/>
  <c r="F3" i="1"/>
  <c r="E3" i="1"/>
  <c r="I50" i="1" l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G16" i="1"/>
  <c r="G18" i="1"/>
  <c r="G20" i="1"/>
  <c r="G22" i="1"/>
  <c r="G24" i="1"/>
  <c r="G26" i="1"/>
  <c r="G28" i="1"/>
  <c r="G30" i="1"/>
  <c r="G32" i="1"/>
  <c r="G34" i="1"/>
  <c r="G36" i="1"/>
  <c r="G38" i="1"/>
  <c r="I1" i="1" l="1"/>
  <c r="A41" i="1"/>
  <c r="A42" i="1" s="1"/>
  <c r="A43" i="1" s="1"/>
  <c r="A44" i="1" s="1"/>
  <c r="A45" i="1" s="1"/>
  <c r="A46" i="1" l="1"/>
  <c r="A47" i="1" s="1"/>
  <c r="A48" i="1" l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1" i="1" l="1"/>
</calcChain>
</file>

<file path=xl/sharedStrings.xml><?xml version="1.0" encoding="utf-8"?>
<sst xmlns="http://schemas.openxmlformats.org/spreadsheetml/2006/main" count="16" uniqueCount="9">
  <si>
    <t>År</t>
  </si>
  <si>
    <t>65+</t>
  </si>
  <si>
    <t>Dependency, 65+</t>
  </si>
  <si>
    <t>Dependency, totalt</t>
  </si>
  <si>
    <t>0–14</t>
  </si>
  <si>
    <t>15–64</t>
  </si>
  <si>
    <t>Dependency, 0–14</t>
  </si>
  <si>
    <t>Källa: ÅSUB prognos år 2019 (basscenario)</t>
  </si>
  <si>
    <t>Källa: Statistikcentralen prognos år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</si>
</sst>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*&quot;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 vertical="center" readingOrder="1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3" fontId="5" fillId="0" borderId="0" xfId="0" applyNumberFormat="1" applyFont="1"/>
    <xf numFmtId="165" fontId="5" fillId="0" borderId="0" xfId="0" applyNumberFormat="1" applyFont="1"/>
  </cellXfs>
  <cellStyles count="1">
    <cellStyle name="Normal" xfId="0" builtinId="0"/>
  </cellStyles>
  <dxfs count="18"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5" formatCode="0.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5" formatCode="0.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5" formatCode="0.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4" formatCode="0&quot;*&quot;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5" formatCode="0.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5" formatCode="0.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5" formatCode="0.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64" formatCode="0&quot;*&quot;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strRef>
          <c:f>Tabell!$A$1</c:f>
          <c:strCache>
            <c:ptCount val="1"/>
            <c:pt idx="0">
              <c:v>Demografisk försörjningskvot år 1975–2040* (ÅSUBs befolkningsprognos år 2019)</c:v>
            </c:pt>
          </c:strCache>
        </c:strRef>
      </c:tx>
      <c:layout>
        <c:manualLayout>
          <c:xMode val="edge"/>
          <c:yMode val="edge"/>
          <c:x val="0.16901476921738373"/>
          <c:y val="1.1224767358625628E-2"/>
        </c:manualLayout>
      </c:layout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1804238928963875E-2"/>
          <c:y val="9.0960451977401227E-2"/>
          <c:w val="0.91072672713165725"/>
          <c:h val="0.79765587595884346"/>
        </c:manualLayout>
      </c:layout>
      <c:areaChart>
        <c:grouping val="stacked"/>
        <c:varyColors val="0"/>
        <c:ser>
          <c:idx val="0"/>
          <c:order val="0"/>
          <c:tx>
            <c:v>Försörjningskvot 0-14 år</c:v>
          </c:tx>
          <c:spPr>
            <a:ln>
              <a:solidFill>
                <a:schemeClr val="tx1"/>
              </a:solidFill>
            </a:ln>
          </c:spPr>
          <c:cat>
            <c:numRef>
              <c:f>Tabell!$A$3:$A$68</c:f>
              <c:numCache>
                <c:formatCode>General</c:formatCode>
                <c:ptCount val="6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 formatCode="0&quot;*&quot;">
                  <c:v>2023</c:v>
                </c:pt>
                <c:pt idx="49" formatCode="0&quot;*&quot;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</c:numCache>
            </c:numRef>
          </c:cat>
          <c:val>
            <c:numRef>
              <c:f>Tabell!$E$3:$E$68</c:f>
              <c:numCache>
                <c:formatCode>0.0</c:formatCode>
                <c:ptCount val="66"/>
                <c:pt idx="0">
                  <c:v>32.934504460889414</c:v>
                </c:pt>
                <c:pt idx="1">
                  <c:v>32.792544011045912</c:v>
                </c:pt>
                <c:pt idx="2">
                  <c:v>32.236479028697573</c:v>
                </c:pt>
                <c:pt idx="3">
                  <c:v>31.908007987330439</c:v>
                </c:pt>
                <c:pt idx="4">
                  <c:v>31.514108740536823</c:v>
                </c:pt>
                <c:pt idx="5">
                  <c:v>30.939565306261496</c:v>
                </c:pt>
                <c:pt idx="6">
                  <c:v>30.372917931080991</c:v>
                </c:pt>
                <c:pt idx="7">
                  <c:v>29.464404083256003</c:v>
                </c:pt>
                <c:pt idx="8">
                  <c:v>28.795708772159351</c:v>
                </c:pt>
                <c:pt idx="9">
                  <c:v>28.224867382585067</c:v>
                </c:pt>
                <c:pt idx="10">
                  <c:v>28.26580226904376</c:v>
                </c:pt>
                <c:pt idx="11">
                  <c:v>27.944034201321415</c:v>
                </c:pt>
                <c:pt idx="12">
                  <c:v>27.479538570599988</c:v>
                </c:pt>
                <c:pt idx="13">
                  <c:v>27.714997126987168</c:v>
                </c:pt>
                <c:pt idx="14">
                  <c:v>27.799911465250108</c:v>
                </c:pt>
                <c:pt idx="15">
                  <c:v>27.963355353359091</c:v>
                </c:pt>
                <c:pt idx="16">
                  <c:v>27.845528455284551</c:v>
                </c:pt>
                <c:pt idx="17">
                  <c:v>28.220858895705518</c:v>
                </c:pt>
                <c:pt idx="18">
                  <c:v>28.537331701346393</c:v>
                </c:pt>
                <c:pt idx="19">
                  <c:v>28.93606577494171</c:v>
                </c:pt>
                <c:pt idx="20">
                  <c:v>28.846271300311489</c:v>
                </c:pt>
                <c:pt idx="21">
                  <c:v>28.88915970995064</c:v>
                </c:pt>
                <c:pt idx="22">
                  <c:v>28.878368536052442</c:v>
                </c:pt>
                <c:pt idx="23">
                  <c:v>28.6622675464907</c:v>
                </c:pt>
                <c:pt idx="24">
                  <c:v>28.661925536365267</c:v>
                </c:pt>
                <c:pt idx="25">
                  <c:v>28.584213352425277</c:v>
                </c:pt>
                <c:pt idx="26">
                  <c:v>28.355387523629489</c:v>
                </c:pt>
                <c:pt idx="27">
                  <c:v>28.065665712449611</c:v>
                </c:pt>
                <c:pt idx="28">
                  <c:v>27.388608841763716</c:v>
                </c:pt>
                <c:pt idx="29">
                  <c:v>27.047673750717976</c:v>
                </c:pt>
                <c:pt idx="30">
                  <c:v>26.258503401360546</c:v>
                </c:pt>
                <c:pt idx="31">
                  <c:v>26.21359223300971</c:v>
                </c:pt>
                <c:pt idx="32">
                  <c:v>25.852511338820761</c:v>
                </c:pt>
                <c:pt idx="33">
                  <c:v>25.620429869266566</c:v>
                </c:pt>
                <c:pt idx="34">
                  <c:v>25.507788847911044</c:v>
                </c:pt>
                <c:pt idx="35">
                  <c:v>25.065645514223196</c:v>
                </c:pt>
                <c:pt idx="36">
                  <c:v>25.31059285091543</c:v>
                </c:pt>
                <c:pt idx="37">
                  <c:v>25.477880939377389</c:v>
                </c:pt>
                <c:pt idx="38">
                  <c:v>25.449379883079278</c:v>
                </c:pt>
                <c:pt idx="39">
                  <c:v>25.631788657824355</c:v>
                </c:pt>
                <c:pt idx="40">
                  <c:v>25.677376977393401</c:v>
                </c:pt>
                <c:pt idx="41">
                  <c:v>26.163363626409726</c:v>
                </c:pt>
                <c:pt idx="42">
                  <c:v>26.537323248931273</c:v>
                </c:pt>
                <c:pt idx="43">
                  <c:v>27.190382081686433</c:v>
                </c:pt>
                <c:pt idx="44">
                  <c:v>27.219651905706105</c:v>
                </c:pt>
                <c:pt idx="45">
                  <c:v>27.293678665496053</c:v>
                </c:pt>
                <c:pt idx="46">
                  <c:v>27.301604688099019</c:v>
                </c:pt>
                <c:pt idx="47">
                  <c:v>27.041433124519177</c:v>
                </c:pt>
                <c:pt idx="48">
                  <c:v>26.529305006939254</c:v>
                </c:pt>
                <c:pt idx="49">
                  <c:v>26.607798287142931</c:v>
                </c:pt>
                <c:pt idx="50">
                  <c:v>26.540560589201505</c:v>
                </c:pt>
                <c:pt idx="51">
                  <c:v>26.399494444151877</c:v>
                </c:pt>
                <c:pt idx="52">
                  <c:v>26.318548809898289</c:v>
                </c:pt>
                <c:pt idx="53">
                  <c:v>26.226257566270089</c:v>
                </c:pt>
                <c:pt idx="54">
                  <c:v>26.140970994905917</c:v>
                </c:pt>
                <c:pt idx="55">
                  <c:v>26.128697457187339</c:v>
                </c:pt>
                <c:pt idx="56">
                  <c:v>26.081332781456958</c:v>
                </c:pt>
                <c:pt idx="57">
                  <c:v>26.154403019804541</c:v>
                </c:pt>
                <c:pt idx="58">
                  <c:v>26.148847284542782</c:v>
                </c:pt>
                <c:pt idx="59">
                  <c:v>26.061072619964076</c:v>
                </c:pt>
                <c:pt idx="60">
                  <c:v>25.982120051085566</c:v>
                </c:pt>
                <c:pt idx="61">
                  <c:v>25.957620211898941</c:v>
                </c:pt>
                <c:pt idx="62">
                  <c:v>25.913537073640462</c:v>
                </c:pt>
                <c:pt idx="63">
                  <c:v>25.854495885293076</c:v>
                </c:pt>
                <c:pt idx="64">
                  <c:v>25.828180767104008</c:v>
                </c:pt>
                <c:pt idx="65">
                  <c:v>25.809681133303297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5-49EA-AA2C-093D16D2D8CE}"/>
            </c:ext>
          </c:extLst>
        </c:ser>
        <c:ser>
          <c:idx val="1"/>
          <c:order val="1"/>
          <c:tx>
            <c:v>Försörjningskvot 65+</c:v>
          </c:tx>
          <c:spPr>
            <a:ln>
              <a:solidFill>
                <a:schemeClr val="tx1"/>
              </a:solidFill>
            </a:ln>
          </c:spPr>
          <c:cat>
            <c:numRef>
              <c:f>Tabell!$A$3:$A$68</c:f>
              <c:numCache>
                <c:formatCode>General</c:formatCode>
                <c:ptCount val="6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 formatCode="0&quot;*&quot;">
                  <c:v>2023</c:v>
                </c:pt>
                <c:pt idx="49" formatCode="0&quot;*&quot;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</c:numCache>
            </c:numRef>
          </c:cat>
          <c:val>
            <c:numRef>
              <c:f>Tabell!$F$3:$F$68</c:f>
              <c:numCache>
                <c:formatCode>0.0</c:formatCode>
                <c:ptCount val="66"/>
                <c:pt idx="0">
                  <c:v>21.211702054083961</c:v>
                </c:pt>
                <c:pt idx="1">
                  <c:v>21.939937866758715</c:v>
                </c:pt>
                <c:pt idx="2">
                  <c:v>22.647626931567331</c:v>
                </c:pt>
                <c:pt idx="3">
                  <c:v>23.307856503477243</c:v>
                </c:pt>
                <c:pt idx="4">
                  <c:v>24.081211286992428</c:v>
                </c:pt>
                <c:pt idx="5">
                  <c:v>24.289704980581863</c:v>
                </c:pt>
                <c:pt idx="6">
                  <c:v>24.620675703014363</c:v>
                </c:pt>
                <c:pt idx="7">
                  <c:v>24.658623889699058</c:v>
                </c:pt>
                <c:pt idx="8">
                  <c:v>24.504480931510432</c:v>
                </c:pt>
                <c:pt idx="9">
                  <c:v>24.414542631647045</c:v>
                </c:pt>
                <c:pt idx="10">
                  <c:v>24.674230145867099</c:v>
                </c:pt>
                <c:pt idx="11">
                  <c:v>25.184609405363389</c:v>
                </c:pt>
                <c:pt idx="12">
                  <c:v>25.649287877811432</c:v>
                </c:pt>
                <c:pt idx="13">
                  <c:v>25.799655238460069</c:v>
                </c:pt>
                <c:pt idx="14">
                  <c:v>25.434768861063684</c:v>
                </c:pt>
                <c:pt idx="15">
                  <c:v>25.370808924342512</c:v>
                </c:pt>
                <c:pt idx="16">
                  <c:v>25.178615422517865</c:v>
                </c:pt>
                <c:pt idx="17">
                  <c:v>25.110429447852763</c:v>
                </c:pt>
                <c:pt idx="18">
                  <c:v>25.085679314565485</c:v>
                </c:pt>
                <c:pt idx="19">
                  <c:v>25.426432691127747</c:v>
                </c:pt>
                <c:pt idx="20">
                  <c:v>25.077872106516825</c:v>
                </c:pt>
                <c:pt idx="21">
                  <c:v>25.013710316251299</c:v>
                </c:pt>
                <c:pt idx="22">
                  <c:v>25.236707938820103</c:v>
                </c:pt>
                <c:pt idx="23">
                  <c:v>25.056988602279546</c:v>
                </c:pt>
                <c:pt idx="24">
                  <c:v>24.962648658339809</c:v>
                </c:pt>
                <c:pt idx="25">
                  <c:v>25.201360300698049</c:v>
                </c:pt>
                <c:pt idx="26">
                  <c:v>25.283553875236297</c:v>
                </c:pt>
                <c:pt idx="27">
                  <c:v>25.331541742127712</c:v>
                </c:pt>
                <c:pt idx="28">
                  <c:v>25.267976128396779</c:v>
                </c:pt>
                <c:pt idx="29">
                  <c:v>25.336013785180931</c:v>
                </c:pt>
                <c:pt idx="30">
                  <c:v>25.476190476190474</c:v>
                </c:pt>
                <c:pt idx="31">
                  <c:v>25.756378414992099</c:v>
                </c:pt>
                <c:pt idx="32">
                  <c:v>26.188476398454561</c:v>
                </c:pt>
                <c:pt idx="33">
                  <c:v>26.473520939508088</c:v>
                </c:pt>
                <c:pt idx="34">
                  <c:v>27.153630208620029</c:v>
                </c:pt>
                <c:pt idx="35">
                  <c:v>28.145514223194752</c:v>
                </c:pt>
                <c:pt idx="36">
                  <c:v>29.195727986050567</c:v>
                </c:pt>
                <c:pt idx="37">
                  <c:v>30.185690879300932</c:v>
                </c:pt>
                <c:pt idx="38">
                  <c:v>31.16975359230727</c:v>
                </c:pt>
                <c:pt idx="39">
                  <c:v>32.198024125320671</c:v>
                </c:pt>
                <c:pt idx="40">
                  <c:v>32.968416443155071</c:v>
                </c:pt>
                <c:pt idx="41">
                  <c:v>33.773130406219202</c:v>
                </c:pt>
                <c:pt idx="42">
                  <c:v>35.0816617340787</c:v>
                </c:pt>
                <c:pt idx="43">
                  <c:v>36.341677646025474</c:v>
                </c:pt>
                <c:pt idx="44">
                  <c:v>37.376074025115663</c:v>
                </c:pt>
                <c:pt idx="45">
                  <c:v>38.032265144863914</c:v>
                </c:pt>
                <c:pt idx="46">
                  <c:v>38.884933457473025</c:v>
                </c:pt>
                <c:pt idx="47">
                  <c:v>39.784591713375093</c:v>
                </c:pt>
                <c:pt idx="48">
                  <c:v>38.6943525141454</c:v>
                </c:pt>
                <c:pt idx="49">
                  <c:v>39.268046172668761</c:v>
                </c:pt>
                <c:pt idx="50">
                  <c:v>39.866475917978065</c:v>
                </c:pt>
                <c:pt idx="51">
                  <c:v>40.191689925746481</c:v>
                </c:pt>
                <c:pt idx="52">
                  <c:v>40.709866834434308</c:v>
                </c:pt>
                <c:pt idx="53">
                  <c:v>41.139636819035694</c:v>
                </c:pt>
                <c:pt idx="54">
                  <c:v>41.677929098658907</c:v>
                </c:pt>
                <c:pt idx="55">
                  <c:v>42.522055007784118</c:v>
                </c:pt>
                <c:pt idx="56">
                  <c:v>43.092922185430467</c:v>
                </c:pt>
                <c:pt idx="57">
                  <c:v>44.004343554475412</c:v>
                </c:pt>
                <c:pt idx="58">
                  <c:v>44.597452163597914</c:v>
                </c:pt>
                <c:pt idx="59">
                  <c:v>44.860148832435208</c:v>
                </c:pt>
                <c:pt idx="60">
                  <c:v>45.149425287356323</c:v>
                </c:pt>
                <c:pt idx="61">
                  <c:v>45.604115729421352</c:v>
                </c:pt>
                <c:pt idx="62">
                  <c:v>45.795955602858449</c:v>
                </c:pt>
                <c:pt idx="63">
                  <c:v>46.054425203210982</c:v>
                </c:pt>
                <c:pt idx="64">
                  <c:v>46.272558186296685</c:v>
                </c:pt>
                <c:pt idx="65">
                  <c:v>46.473444461130299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45-49EA-AA2C-093D16D2D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448000"/>
        <c:axId val="67330816"/>
      </c:areaChart>
      <c:catAx>
        <c:axId val="6644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6733081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67330816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66448000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100">
          <a:latin typeface="+mn-lt"/>
          <a:cs typeface="Arial" pitchFamily="34" charset="0"/>
        </a:defRPr>
      </a:pPr>
      <a:endParaRPr lang="sv-FI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strRef>
          <c:f>Tabell!$I$1</c:f>
          <c:strCache>
            <c:ptCount val="1"/>
            <c:pt idx="0">
              <c:v>Demografisk försörjningskvot år 1975–2040* (Statistikcentralens befolkningsprognos år 2021)</c:v>
            </c:pt>
          </c:strCache>
        </c:strRef>
      </c:tx>
      <c:layout>
        <c:manualLayout>
          <c:xMode val="edge"/>
          <c:yMode val="edge"/>
          <c:x val="0.12103591160220994"/>
          <c:y val="1.1224767358625626E-2"/>
        </c:manualLayout>
      </c:layout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1804238928963875E-2"/>
          <c:y val="9.0960451977401227E-2"/>
          <c:w val="0.91072672713165725"/>
          <c:h val="0.79765587595884346"/>
        </c:manualLayout>
      </c:layout>
      <c:areaChart>
        <c:grouping val="stacked"/>
        <c:varyColors val="0"/>
        <c:ser>
          <c:idx val="0"/>
          <c:order val="0"/>
          <c:tx>
            <c:v>Försörjningskvot 0-14 år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Tabell!$I$3:$I$68</c:f>
              <c:numCache>
                <c:formatCode>General</c:formatCode>
                <c:ptCount val="6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 formatCode="0&quot;*&quot;">
                  <c:v>2023</c:v>
                </c:pt>
                <c:pt idx="49" formatCode="0&quot;*&quot;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</c:numCache>
            </c:numRef>
          </c:cat>
          <c:val>
            <c:numRef>
              <c:f>Tabell!$M$3:$M$68</c:f>
              <c:numCache>
                <c:formatCode>0.0</c:formatCode>
                <c:ptCount val="66"/>
                <c:pt idx="0">
                  <c:v>32.934504460889414</c:v>
                </c:pt>
                <c:pt idx="1">
                  <c:v>32.792544011045912</c:v>
                </c:pt>
                <c:pt idx="2">
                  <c:v>32.236479028697573</c:v>
                </c:pt>
                <c:pt idx="3">
                  <c:v>31.908007987330439</c:v>
                </c:pt>
                <c:pt idx="4">
                  <c:v>31.514108740536823</c:v>
                </c:pt>
                <c:pt idx="5">
                  <c:v>30.939565306261496</c:v>
                </c:pt>
                <c:pt idx="6">
                  <c:v>30.372917931080991</c:v>
                </c:pt>
                <c:pt idx="7">
                  <c:v>29.464404083256003</c:v>
                </c:pt>
                <c:pt idx="8">
                  <c:v>28.795708772159351</c:v>
                </c:pt>
                <c:pt idx="9">
                  <c:v>28.224867382585067</c:v>
                </c:pt>
                <c:pt idx="10">
                  <c:v>28.26580226904376</c:v>
                </c:pt>
                <c:pt idx="11">
                  <c:v>27.944034201321415</c:v>
                </c:pt>
                <c:pt idx="12">
                  <c:v>27.479538570599988</c:v>
                </c:pt>
                <c:pt idx="13">
                  <c:v>27.714997126987168</c:v>
                </c:pt>
                <c:pt idx="14">
                  <c:v>27.799911465250108</c:v>
                </c:pt>
                <c:pt idx="15">
                  <c:v>27.963355353359091</c:v>
                </c:pt>
                <c:pt idx="16">
                  <c:v>27.845528455284551</c:v>
                </c:pt>
                <c:pt idx="17">
                  <c:v>28.220858895705518</c:v>
                </c:pt>
                <c:pt idx="18">
                  <c:v>28.537331701346393</c:v>
                </c:pt>
                <c:pt idx="19">
                  <c:v>28.93606577494171</c:v>
                </c:pt>
                <c:pt idx="20">
                  <c:v>28.846271300311489</c:v>
                </c:pt>
                <c:pt idx="21">
                  <c:v>28.88915970995064</c:v>
                </c:pt>
                <c:pt idx="22">
                  <c:v>28.878368536052442</c:v>
                </c:pt>
                <c:pt idx="23">
                  <c:v>28.6622675464907</c:v>
                </c:pt>
                <c:pt idx="24">
                  <c:v>28.661925536365267</c:v>
                </c:pt>
                <c:pt idx="25">
                  <c:v>28.584213352425277</c:v>
                </c:pt>
                <c:pt idx="26">
                  <c:v>28.355387523629489</c:v>
                </c:pt>
                <c:pt idx="27">
                  <c:v>28.065665712449611</c:v>
                </c:pt>
                <c:pt idx="28">
                  <c:v>27.388608841763716</c:v>
                </c:pt>
                <c:pt idx="29">
                  <c:v>27.047673750717976</c:v>
                </c:pt>
                <c:pt idx="30">
                  <c:v>26.258503401360546</c:v>
                </c:pt>
                <c:pt idx="31">
                  <c:v>26.21359223300971</c:v>
                </c:pt>
                <c:pt idx="32">
                  <c:v>25.852511338820761</c:v>
                </c:pt>
                <c:pt idx="33">
                  <c:v>25.620429869266566</c:v>
                </c:pt>
                <c:pt idx="34">
                  <c:v>25.507788847911044</c:v>
                </c:pt>
                <c:pt idx="35">
                  <c:v>25.065645514223196</c:v>
                </c:pt>
                <c:pt idx="36">
                  <c:v>25.31059285091543</c:v>
                </c:pt>
                <c:pt idx="37">
                  <c:v>25.477880939377389</c:v>
                </c:pt>
                <c:pt idx="38">
                  <c:v>25.449379883079278</c:v>
                </c:pt>
                <c:pt idx="39">
                  <c:v>25.631788657824355</c:v>
                </c:pt>
                <c:pt idx="40">
                  <c:v>25.677376977393401</c:v>
                </c:pt>
                <c:pt idx="41">
                  <c:v>26.163363626409726</c:v>
                </c:pt>
                <c:pt idx="42">
                  <c:v>26.537323248931273</c:v>
                </c:pt>
                <c:pt idx="43">
                  <c:v>27.190382081686433</c:v>
                </c:pt>
                <c:pt idx="44">
                  <c:v>27.219651905706105</c:v>
                </c:pt>
                <c:pt idx="45">
                  <c:v>27.293678665496053</c:v>
                </c:pt>
                <c:pt idx="46">
                  <c:v>27.301604688099019</c:v>
                </c:pt>
                <c:pt idx="47">
                  <c:v>27.041433124519177</c:v>
                </c:pt>
                <c:pt idx="48">
                  <c:v>27.005015910684428</c:v>
                </c:pt>
                <c:pt idx="49">
                  <c:v>27.08490261487141</c:v>
                </c:pt>
                <c:pt idx="50">
                  <c:v>26.96659338302322</c:v>
                </c:pt>
                <c:pt idx="51">
                  <c:v>26.737425996053123</c:v>
                </c:pt>
                <c:pt idx="52">
                  <c:v>26.661346102686885</c:v>
                </c:pt>
                <c:pt idx="53">
                  <c:v>26.470900031803247</c:v>
                </c:pt>
                <c:pt idx="54">
                  <c:v>26.269887414768224</c:v>
                </c:pt>
                <c:pt idx="55">
                  <c:v>26.223961087025483</c:v>
                </c:pt>
                <c:pt idx="56">
                  <c:v>26.027324998681227</c:v>
                </c:pt>
                <c:pt idx="57">
                  <c:v>26.066976547644199</c:v>
                </c:pt>
                <c:pt idx="58">
                  <c:v>26.082365364308341</c:v>
                </c:pt>
                <c:pt idx="59">
                  <c:v>26.090162207710133</c:v>
                </c:pt>
                <c:pt idx="60">
                  <c:v>26.101124776621464</c:v>
                </c:pt>
                <c:pt idx="61">
                  <c:v>26.087869403180935</c:v>
                </c:pt>
                <c:pt idx="62">
                  <c:v>26.016643115088712</c:v>
                </c:pt>
                <c:pt idx="63">
                  <c:v>25.980264188377799</c:v>
                </c:pt>
                <c:pt idx="64">
                  <c:v>25.934409161894845</c:v>
                </c:pt>
                <c:pt idx="65">
                  <c:v>25.904959750714102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5-4558-BF30-CC5DC60E0F20}"/>
            </c:ext>
          </c:extLst>
        </c:ser>
        <c:ser>
          <c:idx val="1"/>
          <c:order val="1"/>
          <c:tx>
            <c:v>Försörjningskvot 65+</c:v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Tabell!$I$3:$I$68</c:f>
              <c:numCache>
                <c:formatCode>General</c:formatCode>
                <c:ptCount val="66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 formatCode="0&quot;*&quot;">
                  <c:v>2023</c:v>
                </c:pt>
                <c:pt idx="49" formatCode="0&quot;*&quot;">
                  <c:v>2024</c:v>
                </c:pt>
                <c:pt idx="50" formatCode="0&quot;*&quot;">
                  <c:v>2025</c:v>
                </c:pt>
                <c:pt idx="51" formatCode="0&quot;*&quot;">
                  <c:v>2026</c:v>
                </c:pt>
                <c:pt idx="52" formatCode="0&quot;*&quot;">
                  <c:v>2027</c:v>
                </c:pt>
                <c:pt idx="53" formatCode="0&quot;*&quot;">
                  <c:v>2028</c:v>
                </c:pt>
                <c:pt idx="54" formatCode="0&quot;*&quot;">
                  <c:v>2029</c:v>
                </c:pt>
                <c:pt idx="55" formatCode="0&quot;*&quot;">
                  <c:v>2030</c:v>
                </c:pt>
                <c:pt idx="56" formatCode="0&quot;*&quot;">
                  <c:v>2031</c:v>
                </c:pt>
                <c:pt idx="57" formatCode="0&quot;*&quot;">
                  <c:v>2032</c:v>
                </c:pt>
                <c:pt idx="58" formatCode="0&quot;*&quot;">
                  <c:v>2033</c:v>
                </c:pt>
                <c:pt idx="59" formatCode="0&quot;*&quot;">
                  <c:v>2034</c:v>
                </c:pt>
                <c:pt idx="60" formatCode="0&quot;*&quot;">
                  <c:v>2035</c:v>
                </c:pt>
                <c:pt idx="61" formatCode="0&quot;*&quot;">
                  <c:v>2036</c:v>
                </c:pt>
                <c:pt idx="62" formatCode="0&quot;*&quot;">
                  <c:v>2037</c:v>
                </c:pt>
                <c:pt idx="63" formatCode="0&quot;*&quot;">
                  <c:v>2038</c:v>
                </c:pt>
                <c:pt idx="64" formatCode="0&quot;*&quot;">
                  <c:v>2039</c:v>
                </c:pt>
                <c:pt idx="65" formatCode="0&quot;*&quot;">
                  <c:v>2040</c:v>
                </c:pt>
              </c:numCache>
            </c:numRef>
          </c:cat>
          <c:val>
            <c:numRef>
              <c:f>Tabell!$N$3:$N$68</c:f>
              <c:numCache>
                <c:formatCode>0.0</c:formatCode>
                <c:ptCount val="66"/>
                <c:pt idx="0">
                  <c:v>21.211702054083961</c:v>
                </c:pt>
                <c:pt idx="1">
                  <c:v>21.939937866758715</c:v>
                </c:pt>
                <c:pt idx="2">
                  <c:v>22.647626931567331</c:v>
                </c:pt>
                <c:pt idx="3">
                  <c:v>23.307856503477243</c:v>
                </c:pt>
                <c:pt idx="4">
                  <c:v>24.081211286992428</c:v>
                </c:pt>
                <c:pt idx="5">
                  <c:v>24.289704980581863</c:v>
                </c:pt>
                <c:pt idx="6">
                  <c:v>24.620675703014363</c:v>
                </c:pt>
                <c:pt idx="7">
                  <c:v>24.658623889699058</c:v>
                </c:pt>
                <c:pt idx="8">
                  <c:v>24.504480931510432</c:v>
                </c:pt>
                <c:pt idx="9">
                  <c:v>24.414542631647045</c:v>
                </c:pt>
                <c:pt idx="10">
                  <c:v>24.674230145867099</c:v>
                </c:pt>
                <c:pt idx="11">
                  <c:v>25.184609405363389</c:v>
                </c:pt>
                <c:pt idx="12">
                  <c:v>25.649287877811432</c:v>
                </c:pt>
                <c:pt idx="13">
                  <c:v>25.799655238460069</c:v>
                </c:pt>
                <c:pt idx="14">
                  <c:v>25.434768861063684</c:v>
                </c:pt>
                <c:pt idx="15">
                  <c:v>25.370808924342512</c:v>
                </c:pt>
                <c:pt idx="16">
                  <c:v>25.178615422517865</c:v>
                </c:pt>
                <c:pt idx="17">
                  <c:v>25.110429447852763</c:v>
                </c:pt>
                <c:pt idx="18">
                  <c:v>25.085679314565485</c:v>
                </c:pt>
                <c:pt idx="19">
                  <c:v>25.426432691127747</c:v>
                </c:pt>
                <c:pt idx="20">
                  <c:v>25.077872106516825</c:v>
                </c:pt>
                <c:pt idx="21">
                  <c:v>25.013710316251299</c:v>
                </c:pt>
                <c:pt idx="22">
                  <c:v>25.236707938820103</c:v>
                </c:pt>
                <c:pt idx="23">
                  <c:v>25.056988602279546</c:v>
                </c:pt>
                <c:pt idx="24">
                  <c:v>24.962648658339809</c:v>
                </c:pt>
                <c:pt idx="25">
                  <c:v>25.201360300698049</c:v>
                </c:pt>
                <c:pt idx="26">
                  <c:v>25.283553875236297</c:v>
                </c:pt>
                <c:pt idx="27">
                  <c:v>25.331541742127712</c:v>
                </c:pt>
                <c:pt idx="28">
                  <c:v>25.267976128396779</c:v>
                </c:pt>
                <c:pt idx="29">
                  <c:v>25.336013785180931</c:v>
                </c:pt>
                <c:pt idx="30">
                  <c:v>25.476190476190474</c:v>
                </c:pt>
                <c:pt idx="31">
                  <c:v>25.756378414992099</c:v>
                </c:pt>
                <c:pt idx="32">
                  <c:v>26.188476398454561</c:v>
                </c:pt>
                <c:pt idx="33">
                  <c:v>26.473520939508088</c:v>
                </c:pt>
                <c:pt idx="34">
                  <c:v>27.153630208620029</c:v>
                </c:pt>
                <c:pt idx="35">
                  <c:v>28.145514223194752</c:v>
                </c:pt>
                <c:pt idx="36">
                  <c:v>29.195727986050567</c:v>
                </c:pt>
                <c:pt idx="37">
                  <c:v>30.185690879300932</c:v>
                </c:pt>
                <c:pt idx="38">
                  <c:v>31.16975359230727</c:v>
                </c:pt>
                <c:pt idx="39">
                  <c:v>32.198024125320671</c:v>
                </c:pt>
                <c:pt idx="40">
                  <c:v>32.968416443155071</c:v>
                </c:pt>
                <c:pt idx="41">
                  <c:v>33.773130406219202</c:v>
                </c:pt>
                <c:pt idx="42">
                  <c:v>35.0816617340787</c:v>
                </c:pt>
                <c:pt idx="43">
                  <c:v>36.341677646025474</c:v>
                </c:pt>
                <c:pt idx="44">
                  <c:v>37.376074025115663</c:v>
                </c:pt>
                <c:pt idx="45">
                  <c:v>38.032265144863914</c:v>
                </c:pt>
                <c:pt idx="46">
                  <c:v>38.884933457473025</c:v>
                </c:pt>
                <c:pt idx="47">
                  <c:v>39.784591713375093</c:v>
                </c:pt>
                <c:pt idx="48">
                  <c:v>39.528612264710638</c:v>
                </c:pt>
                <c:pt idx="49">
                  <c:v>40.19692241472076</c:v>
                </c:pt>
                <c:pt idx="50">
                  <c:v>40.83328864818489</c:v>
                </c:pt>
                <c:pt idx="51">
                  <c:v>41.207531068323647</c:v>
                </c:pt>
                <c:pt idx="52">
                  <c:v>41.867517956903434</c:v>
                </c:pt>
                <c:pt idx="53">
                  <c:v>42.377822537898865</c:v>
                </c:pt>
                <c:pt idx="54">
                  <c:v>43.020244198953435</c:v>
                </c:pt>
                <c:pt idx="55">
                  <c:v>44.004441154700224</c:v>
                </c:pt>
                <c:pt idx="56">
                  <c:v>44.632589544759192</c:v>
                </c:pt>
                <c:pt idx="57">
                  <c:v>45.62645256708219</c:v>
                </c:pt>
                <c:pt idx="58">
                  <c:v>46.319957761351638</c:v>
                </c:pt>
                <c:pt idx="59">
                  <c:v>46.608384242679584</c:v>
                </c:pt>
                <c:pt idx="60">
                  <c:v>46.972563859981079</c:v>
                </c:pt>
                <c:pt idx="61">
                  <c:v>47.430581071859748</c:v>
                </c:pt>
                <c:pt idx="62">
                  <c:v>47.647459046422775</c:v>
                </c:pt>
                <c:pt idx="63">
                  <c:v>47.935049339529058</c:v>
                </c:pt>
                <c:pt idx="64">
                  <c:v>48.131181676210304</c:v>
                </c:pt>
                <c:pt idx="65">
                  <c:v>48.361464554661126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5-4558-BF30-CC5DC60E0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424640"/>
        <c:axId val="67426176"/>
      </c:areaChart>
      <c:catAx>
        <c:axId val="6742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6742617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67426176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67424640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1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58" workbookViewId="0" zoomToFit="1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58" workbookViewId="0" zoomToFit="1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9462" cy="559443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99462" cy="559443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89DEC997-D0DA-4ED9-BB5E-5947900AE239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emografisk_försörjningskvot" displayName="Demografisk_försörjningskvot" ref="A2:G68" totalsRowShown="0" headerRowDxfId="17" dataDxfId="16">
  <autoFilter ref="A2:G68" xr:uid="{00000000-0009-0000-0100-000001000000}"/>
  <tableColumns count="7">
    <tableColumn id="1" xr3:uid="{00000000-0010-0000-0000-000001000000}" name="År" dataDxfId="15">
      <calculatedColumnFormula>A2+1</calculatedColumnFormula>
    </tableColumn>
    <tableColumn id="2" xr3:uid="{00000000-0010-0000-0000-000002000000}" name="0–14" dataDxfId="14"/>
    <tableColumn id="3" xr3:uid="{00000000-0010-0000-0000-000003000000}" name="15–64" dataDxfId="13"/>
    <tableColumn id="4" xr3:uid="{00000000-0010-0000-0000-000004000000}" name="65+" dataDxfId="12"/>
    <tableColumn id="5" xr3:uid="{00000000-0010-0000-0000-000005000000}" name="Dependency, 0–14" dataDxfId="11">
      <calculatedColumnFormula>B3/C3*100</calculatedColumnFormula>
    </tableColumn>
    <tableColumn id="6" xr3:uid="{00000000-0010-0000-0000-000006000000}" name="Dependency, 65+" dataDxfId="10">
      <calculatedColumnFormula>D3/C3*100</calculatedColumnFormula>
    </tableColumn>
    <tableColumn id="7" xr3:uid="{00000000-0010-0000-0000-000007000000}" name="Dependency, totalt" dataDxfId="9">
      <calculatedColumnFormula>(Demografisk_försörjningskvot[[#This Row],[0–14]]+Demografisk_försörjningskvot[[#This Row],[65+]])/Demografisk_försörjningskvot[[#This Row],[15–64]]*100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Demografisk_försörjningskvotSC" displayName="Demografisk_försörjningskvotSC" ref="I2:O68" totalsRowShown="0" headerRowDxfId="8" dataDxfId="7">
  <autoFilter ref="I2:O68" xr:uid="{00000000-0009-0000-0100-000002000000}"/>
  <tableColumns count="7">
    <tableColumn id="1" xr3:uid="{00000000-0010-0000-0100-000001000000}" name="År" dataDxfId="6">
      <calculatedColumnFormula>I2+1</calculatedColumnFormula>
    </tableColumn>
    <tableColumn id="2" xr3:uid="{00000000-0010-0000-0100-000002000000}" name="0–14" dataDxfId="5"/>
    <tableColumn id="3" xr3:uid="{00000000-0010-0000-0100-000003000000}" name="15–64" dataDxfId="4"/>
    <tableColumn id="4" xr3:uid="{00000000-0010-0000-0100-000004000000}" name="65+" dataDxfId="3"/>
    <tableColumn id="5" xr3:uid="{00000000-0010-0000-0100-000005000000}" name="Dependency, 0–14" dataDxfId="2">
      <calculatedColumnFormula>J3/K3*100</calculatedColumnFormula>
    </tableColumn>
    <tableColumn id="6" xr3:uid="{00000000-0010-0000-0100-000006000000}" name="Dependency, 65+" dataDxfId="1">
      <calculatedColumnFormula>L3/K3*100</calculatedColumnFormula>
    </tableColumn>
    <tableColumn id="7" xr3:uid="{00000000-0010-0000-0100-000007000000}" name="Dependency, totalt" dataDxfId="0">
      <calculatedColumnFormula>(Demografisk_försörjningskvotSC[[#This Row],[0–14]]+Demografisk_försörjningskvotSC[[#This Row],[65+]])/Demografisk_försörjningskvotSC[[#This Row],[15–64]]*100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8"/>
  <sheetViews>
    <sheetView showGridLines="0" workbookViewId="0">
      <pane ySplit="2" topLeftCell="A8" activePane="bottomLeft" state="frozen"/>
      <selection pane="bottomLeft"/>
    </sheetView>
  </sheetViews>
  <sheetFormatPr defaultColWidth="9.140625" defaultRowHeight="12" x14ac:dyDescent="0.2"/>
  <cols>
    <col min="1" max="1" width="9.140625" style="2"/>
    <col min="2" max="3" width="11.42578125" style="2" bestFit="1" customWidth="1"/>
    <col min="4" max="4" width="6.42578125" style="2" bestFit="1" customWidth="1"/>
    <col min="5" max="5" width="19.5703125" style="2" bestFit="1" customWidth="1"/>
    <col min="6" max="6" width="19" style="2" bestFit="1" customWidth="1"/>
    <col min="7" max="7" width="20.5703125" style="2" bestFit="1" customWidth="1"/>
    <col min="8" max="9" width="9.140625" style="2"/>
    <col min="10" max="11" width="11.42578125" style="2" bestFit="1" customWidth="1"/>
    <col min="12" max="12" width="6.42578125" style="2" bestFit="1" customWidth="1"/>
    <col min="13" max="13" width="19.5703125" style="2" bestFit="1" customWidth="1"/>
    <col min="14" max="14" width="19" style="2" bestFit="1" customWidth="1"/>
    <col min="15" max="15" width="20.5703125" style="2" bestFit="1" customWidth="1"/>
    <col min="16" max="16384" width="9.140625" style="2"/>
  </cols>
  <sheetData>
    <row r="1" spans="1:15" ht="12.75" x14ac:dyDescent="0.2">
      <c r="A1" s="1" t="str">
        <f>CONCATENATE("Demografisk försörjningskvot år ",MIN(Demografisk_försörjningskvot[År]),"–",MAX(Demografisk_försörjningskvot[År]),"* (ÅSUBs befolkningsprognos år 2019)")</f>
        <v>Demografisk försörjningskvot år 1975–2040* (ÅSUBs befolkningsprognos år 2019)</v>
      </c>
      <c r="I1" s="1" t="str">
        <f>CONCATENATE("Demografisk försörjningskvot år ",MIN(Demografisk_försörjningskvotSC[År]),"–",MAX(Demografisk_försörjningskvotSC[År]),"* (Statistikcentralens befolkningsprognos år 2021)")</f>
        <v>Demografisk försörjningskvot år 1975–2040* (Statistikcentralens befolkningsprognos år 2021)</v>
      </c>
    </row>
    <row r="2" spans="1:15" ht="17.25" customHeight="1" x14ac:dyDescent="0.2">
      <c r="A2" s="3" t="s">
        <v>0</v>
      </c>
      <c r="B2" s="4" t="s">
        <v>4</v>
      </c>
      <c r="C2" s="3" t="s">
        <v>5</v>
      </c>
      <c r="D2" s="3" t="s">
        <v>1</v>
      </c>
      <c r="E2" s="3" t="s">
        <v>6</v>
      </c>
      <c r="F2" s="3" t="s">
        <v>2</v>
      </c>
      <c r="G2" s="3" t="s">
        <v>3</v>
      </c>
      <c r="I2" s="3" t="s">
        <v>0</v>
      </c>
      <c r="J2" s="4" t="s">
        <v>4</v>
      </c>
      <c r="K2" s="3" t="s">
        <v>5</v>
      </c>
      <c r="L2" s="3" t="s">
        <v>1</v>
      </c>
      <c r="M2" s="3" t="s">
        <v>6</v>
      </c>
      <c r="N2" s="3" t="s">
        <v>2</v>
      </c>
      <c r="O2" s="3" t="s">
        <v>3</v>
      </c>
    </row>
    <row r="3" spans="1:15" ht="17.25" customHeight="1" x14ac:dyDescent="0.2">
      <c r="A3" s="5">
        <v>1975</v>
      </c>
      <c r="B3" s="6">
        <v>4762</v>
      </c>
      <c r="C3" s="6">
        <v>14459</v>
      </c>
      <c r="D3" s="6">
        <v>3067</v>
      </c>
      <c r="E3" s="7">
        <f t="shared" ref="E3:E58" si="0">B3/C3*100</f>
        <v>32.934504460889414</v>
      </c>
      <c r="F3" s="7">
        <f t="shared" ref="F3:F58" si="1">D3/C3*100</f>
        <v>21.211702054083961</v>
      </c>
      <c r="G3" s="7">
        <f>(Demografisk_försörjningskvot[[#This Row],[0–14]]+Demografisk_försörjningskvot[[#This Row],[65+]])/Demografisk_försörjningskvot[[#This Row],[15–64]]*100</f>
        <v>54.146206514973372</v>
      </c>
      <c r="I3" s="5">
        <v>1975</v>
      </c>
      <c r="J3" s="6">
        <v>4762</v>
      </c>
      <c r="K3" s="6">
        <v>14459</v>
      </c>
      <c r="L3" s="6">
        <v>3067</v>
      </c>
      <c r="M3" s="7">
        <f t="shared" ref="M3:M66" si="2">J3/K3*100</f>
        <v>32.934504460889414</v>
      </c>
      <c r="N3" s="7">
        <f t="shared" ref="N3:N66" si="3">L3/K3*100</f>
        <v>21.211702054083961</v>
      </c>
      <c r="O3" s="7">
        <f>(Demografisk_försörjningskvotSC[[#This Row],[0–14]]+Demografisk_försörjningskvotSC[[#This Row],[65+]])/Demografisk_försörjningskvotSC[[#This Row],[15–64]]*100</f>
        <v>54.146206514973372</v>
      </c>
    </row>
    <row r="4" spans="1:15" x14ac:dyDescent="0.2">
      <c r="A4" s="5">
        <f>A3+1</f>
        <v>1976</v>
      </c>
      <c r="B4" s="6">
        <v>4750</v>
      </c>
      <c r="C4" s="6">
        <v>14485</v>
      </c>
      <c r="D4" s="6">
        <v>3178</v>
      </c>
      <c r="E4" s="7">
        <f t="shared" si="0"/>
        <v>32.792544011045912</v>
      </c>
      <c r="F4" s="7">
        <f t="shared" si="1"/>
        <v>21.939937866758715</v>
      </c>
      <c r="G4" s="7">
        <f>(Demografisk_försörjningskvot[[#This Row],[0–14]]+Demografisk_försörjningskvot[[#This Row],[65+]])/Demografisk_försörjningskvot[[#This Row],[15–64]]*100</f>
        <v>54.732481877804631</v>
      </c>
      <c r="I4" s="5">
        <f>I3+1</f>
        <v>1976</v>
      </c>
      <c r="J4" s="6">
        <v>4750</v>
      </c>
      <c r="K4" s="6">
        <v>14485</v>
      </c>
      <c r="L4" s="6">
        <v>3178</v>
      </c>
      <c r="M4" s="7">
        <f t="shared" si="2"/>
        <v>32.792544011045912</v>
      </c>
      <c r="N4" s="7">
        <f t="shared" si="3"/>
        <v>21.939937866758715</v>
      </c>
      <c r="O4" s="7">
        <f>(Demografisk_försörjningskvotSC[[#This Row],[0–14]]+Demografisk_försörjningskvotSC[[#This Row],[65+]])/Demografisk_försörjningskvotSC[[#This Row],[15–64]]*100</f>
        <v>54.732481877804631</v>
      </c>
    </row>
    <row r="5" spans="1:15" x14ac:dyDescent="0.2">
      <c r="A5" s="5">
        <f t="shared" ref="A5:A58" si="4">A4+1</f>
        <v>1977</v>
      </c>
      <c r="B5" s="6">
        <v>4673</v>
      </c>
      <c r="C5" s="6">
        <v>14496</v>
      </c>
      <c r="D5" s="6">
        <v>3283</v>
      </c>
      <c r="E5" s="7">
        <f t="shared" si="0"/>
        <v>32.236479028697573</v>
      </c>
      <c r="F5" s="7">
        <f t="shared" si="1"/>
        <v>22.647626931567331</v>
      </c>
      <c r="G5" s="7">
        <f>(Demografisk_försörjningskvot[[#This Row],[0–14]]+Demografisk_försörjningskvot[[#This Row],[65+]])/Demografisk_försörjningskvot[[#This Row],[15–64]]*100</f>
        <v>54.884105960264904</v>
      </c>
      <c r="I5" s="5">
        <f t="shared" ref="I5:I68" si="5">I4+1</f>
        <v>1977</v>
      </c>
      <c r="J5" s="6">
        <v>4673</v>
      </c>
      <c r="K5" s="6">
        <v>14496</v>
      </c>
      <c r="L5" s="6">
        <v>3283</v>
      </c>
      <c r="M5" s="7">
        <f t="shared" si="2"/>
        <v>32.236479028697573</v>
      </c>
      <c r="N5" s="7">
        <f t="shared" si="3"/>
        <v>22.647626931567331</v>
      </c>
      <c r="O5" s="7">
        <f>(Demografisk_försörjningskvotSC[[#This Row],[0–14]]+Demografisk_försörjningskvotSC[[#This Row],[65+]])/Demografisk_försörjningskvotSC[[#This Row],[15–64]]*100</f>
        <v>54.884105960264904</v>
      </c>
    </row>
    <row r="6" spans="1:15" x14ac:dyDescent="0.2">
      <c r="A6" s="5">
        <f t="shared" si="4"/>
        <v>1978</v>
      </c>
      <c r="B6" s="6">
        <v>4634</v>
      </c>
      <c r="C6" s="6">
        <v>14523</v>
      </c>
      <c r="D6" s="6">
        <v>3385</v>
      </c>
      <c r="E6" s="7">
        <f t="shared" si="0"/>
        <v>31.908007987330439</v>
      </c>
      <c r="F6" s="7">
        <f t="shared" si="1"/>
        <v>23.307856503477243</v>
      </c>
      <c r="G6" s="7">
        <f>(Demografisk_försörjningskvot[[#This Row],[0–14]]+Demografisk_försörjningskvot[[#This Row],[65+]])/Demografisk_försörjningskvot[[#This Row],[15–64]]*100</f>
        <v>55.215864490807689</v>
      </c>
      <c r="I6" s="5">
        <f t="shared" si="5"/>
        <v>1978</v>
      </c>
      <c r="J6" s="6">
        <v>4634</v>
      </c>
      <c r="K6" s="6">
        <v>14523</v>
      </c>
      <c r="L6" s="6">
        <v>3385</v>
      </c>
      <c r="M6" s="7">
        <f t="shared" si="2"/>
        <v>31.908007987330439</v>
      </c>
      <c r="N6" s="7">
        <f t="shared" si="3"/>
        <v>23.307856503477243</v>
      </c>
      <c r="O6" s="7">
        <f>(Demografisk_försörjningskvotSC[[#This Row],[0–14]]+Demografisk_försörjningskvotSC[[#This Row],[65+]])/Demografisk_försörjningskvotSC[[#This Row],[15–64]]*100</f>
        <v>55.215864490807689</v>
      </c>
    </row>
    <row r="7" spans="1:15" x14ac:dyDescent="0.2">
      <c r="A7" s="5">
        <f t="shared" si="4"/>
        <v>1979</v>
      </c>
      <c r="B7" s="6">
        <v>4579</v>
      </c>
      <c r="C7" s="6">
        <v>14530</v>
      </c>
      <c r="D7" s="6">
        <v>3499</v>
      </c>
      <c r="E7" s="7">
        <f t="shared" si="0"/>
        <v>31.514108740536823</v>
      </c>
      <c r="F7" s="7">
        <f t="shared" si="1"/>
        <v>24.081211286992428</v>
      </c>
      <c r="G7" s="7">
        <f>(Demografisk_försörjningskvot[[#This Row],[0–14]]+Demografisk_försörjningskvot[[#This Row],[65+]])/Demografisk_försörjningskvot[[#This Row],[15–64]]*100</f>
        <v>55.595320027529247</v>
      </c>
      <c r="I7" s="5">
        <f t="shared" si="5"/>
        <v>1979</v>
      </c>
      <c r="J7" s="6">
        <v>4579</v>
      </c>
      <c r="K7" s="6">
        <v>14530</v>
      </c>
      <c r="L7" s="6">
        <v>3499</v>
      </c>
      <c r="M7" s="7">
        <f t="shared" si="2"/>
        <v>31.514108740536823</v>
      </c>
      <c r="N7" s="7">
        <f t="shared" si="3"/>
        <v>24.081211286992428</v>
      </c>
      <c r="O7" s="7">
        <f>(Demografisk_försörjningskvotSC[[#This Row],[0–14]]+Demografisk_försörjningskvotSC[[#This Row],[65+]])/Demografisk_försörjningskvotSC[[#This Row],[15–64]]*100</f>
        <v>55.595320027529247</v>
      </c>
    </row>
    <row r="8" spans="1:15" x14ac:dyDescent="0.2">
      <c r="A8" s="5">
        <f t="shared" si="4"/>
        <v>1980</v>
      </c>
      <c r="B8" s="6">
        <v>4541</v>
      </c>
      <c r="C8" s="6">
        <v>14677</v>
      </c>
      <c r="D8" s="6">
        <v>3565</v>
      </c>
      <c r="E8" s="7">
        <f t="shared" si="0"/>
        <v>30.939565306261496</v>
      </c>
      <c r="F8" s="7">
        <f t="shared" si="1"/>
        <v>24.289704980581863</v>
      </c>
      <c r="G8" s="7">
        <f>(Demografisk_försörjningskvot[[#This Row],[0–14]]+Demografisk_försörjningskvot[[#This Row],[65+]])/Demografisk_försörjningskvot[[#This Row],[15–64]]*100</f>
        <v>55.229270286843359</v>
      </c>
      <c r="I8" s="5">
        <f t="shared" si="5"/>
        <v>1980</v>
      </c>
      <c r="J8" s="6">
        <v>4541</v>
      </c>
      <c r="K8" s="6">
        <v>14677</v>
      </c>
      <c r="L8" s="6">
        <v>3565</v>
      </c>
      <c r="M8" s="7">
        <f t="shared" si="2"/>
        <v>30.939565306261496</v>
      </c>
      <c r="N8" s="7">
        <f t="shared" si="3"/>
        <v>24.289704980581863</v>
      </c>
      <c r="O8" s="7">
        <f>(Demografisk_försörjningskvotSC[[#This Row],[0–14]]+Demografisk_försörjningskvotSC[[#This Row],[65+]])/Demografisk_försörjningskvotSC[[#This Row],[15–64]]*100</f>
        <v>55.229270286843359</v>
      </c>
    </row>
    <row r="9" spans="1:15" x14ac:dyDescent="0.2">
      <c r="A9" s="5">
        <f t="shared" si="4"/>
        <v>1981</v>
      </c>
      <c r="B9" s="6">
        <v>4504</v>
      </c>
      <c r="C9" s="6">
        <v>14829</v>
      </c>
      <c r="D9" s="6">
        <v>3651</v>
      </c>
      <c r="E9" s="7">
        <f t="shared" si="0"/>
        <v>30.372917931080991</v>
      </c>
      <c r="F9" s="7">
        <f t="shared" si="1"/>
        <v>24.620675703014363</v>
      </c>
      <c r="G9" s="7">
        <f>(Demografisk_försörjningskvot[[#This Row],[0–14]]+Demografisk_försörjningskvot[[#This Row],[65+]])/Demografisk_försörjningskvot[[#This Row],[15–64]]*100</f>
        <v>54.993593634095348</v>
      </c>
      <c r="I9" s="5">
        <f t="shared" si="5"/>
        <v>1981</v>
      </c>
      <c r="J9" s="6">
        <v>4504</v>
      </c>
      <c r="K9" s="6">
        <v>14829</v>
      </c>
      <c r="L9" s="6">
        <v>3651</v>
      </c>
      <c r="M9" s="7">
        <f t="shared" si="2"/>
        <v>30.372917931080991</v>
      </c>
      <c r="N9" s="7">
        <f t="shared" si="3"/>
        <v>24.620675703014363</v>
      </c>
      <c r="O9" s="7">
        <f>(Demografisk_försörjningskvotSC[[#This Row],[0–14]]+Demografisk_försörjningskvotSC[[#This Row],[65+]])/Demografisk_försörjningskvotSC[[#This Row],[15–64]]*100</f>
        <v>54.993593634095348</v>
      </c>
    </row>
    <row r="10" spans="1:15" x14ac:dyDescent="0.2">
      <c r="A10" s="5">
        <f t="shared" si="4"/>
        <v>1982</v>
      </c>
      <c r="B10" s="6">
        <v>4445</v>
      </c>
      <c r="C10" s="6">
        <v>15086</v>
      </c>
      <c r="D10" s="6">
        <v>3720</v>
      </c>
      <c r="E10" s="7">
        <f t="shared" si="0"/>
        <v>29.464404083256003</v>
      </c>
      <c r="F10" s="7">
        <f t="shared" si="1"/>
        <v>24.658623889699058</v>
      </c>
      <c r="G10" s="7">
        <f>(Demografisk_försörjningskvot[[#This Row],[0–14]]+Demografisk_försörjningskvot[[#This Row],[65+]])/Demografisk_försörjningskvot[[#This Row],[15–64]]*100</f>
        <v>54.123027972955065</v>
      </c>
      <c r="I10" s="5">
        <f t="shared" si="5"/>
        <v>1982</v>
      </c>
      <c r="J10" s="6">
        <v>4445</v>
      </c>
      <c r="K10" s="6">
        <v>15086</v>
      </c>
      <c r="L10" s="6">
        <v>3720</v>
      </c>
      <c r="M10" s="7">
        <f t="shared" si="2"/>
        <v>29.464404083256003</v>
      </c>
      <c r="N10" s="7">
        <f t="shared" si="3"/>
        <v>24.658623889699058</v>
      </c>
      <c r="O10" s="7">
        <f>(Demografisk_försörjningskvotSC[[#This Row],[0–14]]+Demografisk_försörjningskvotSC[[#This Row],[65+]])/Demografisk_försörjningskvotSC[[#This Row],[15–64]]*100</f>
        <v>54.123027972955065</v>
      </c>
    </row>
    <row r="11" spans="1:15" x14ac:dyDescent="0.2">
      <c r="A11" s="5">
        <f t="shared" si="4"/>
        <v>1983</v>
      </c>
      <c r="B11" s="6">
        <v>4402</v>
      </c>
      <c r="C11" s="6">
        <v>15287</v>
      </c>
      <c r="D11" s="6">
        <v>3746</v>
      </c>
      <c r="E11" s="7">
        <f t="shared" si="0"/>
        <v>28.795708772159351</v>
      </c>
      <c r="F11" s="7">
        <f t="shared" si="1"/>
        <v>24.504480931510432</v>
      </c>
      <c r="G11" s="7">
        <f>(Demografisk_försörjningskvot[[#This Row],[0–14]]+Demografisk_försörjningskvot[[#This Row],[65+]])/Demografisk_försörjningskvot[[#This Row],[15–64]]*100</f>
        <v>53.300189703669787</v>
      </c>
      <c r="I11" s="5">
        <f t="shared" si="5"/>
        <v>1983</v>
      </c>
      <c r="J11" s="6">
        <v>4402</v>
      </c>
      <c r="K11" s="6">
        <v>15287</v>
      </c>
      <c r="L11" s="6">
        <v>3746</v>
      </c>
      <c r="M11" s="7">
        <f t="shared" si="2"/>
        <v>28.795708772159351</v>
      </c>
      <c r="N11" s="7">
        <f t="shared" si="3"/>
        <v>24.504480931510432</v>
      </c>
      <c r="O11" s="7">
        <f>(Demografisk_försörjningskvotSC[[#This Row],[0–14]]+Demografisk_försörjningskvotSC[[#This Row],[65+]])/Demografisk_försörjningskvotSC[[#This Row],[15–64]]*100</f>
        <v>53.300189703669787</v>
      </c>
    </row>
    <row r="12" spans="1:15" x14ac:dyDescent="0.2">
      <c r="A12" s="5">
        <f t="shared" si="4"/>
        <v>1984</v>
      </c>
      <c r="B12" s="6">
        <v>4363</v>
      </c>
      <c r="C12" s="6">
        <v>15458</v>
      </c>
      <c r="D12" s="6">
        <v>3774</v>
      </c>
      <c r="E12" s="7">
        <f t="shared" si="0"/>
        <v>28.224867382585067</v>
      </c>
      <c r="F12" s="7">
        <f t="shared" si="1"/>
        <v>24.414542631647045</v>
      </c>
      <c r="G12" s="7">
        <f>(Demografisk_försörjningskvot[[#This Row],[0–14]]+Demografisk_försörjningskvot[[#This Row],[65+]])/Demografisk_försörjningskvot[[#This Row],[15–64]]*100</f>
        <v>52.639410014232112</v>
      </c>
      <c r="I12" s="5">
        <f t="shared" si="5"/>
        <v>1984</v>
      </c>
      <c r="J12" s="6">
        <v>4363</v>
      </c>
      <c r="K12" s="6">
        <v>15458</v>
      </c>
      <c r="L12" s="6">
        <v>3774</v>
      </c>
      <c r="M12" s="7">
        <f t="shared" si="2"/>
        <v>28.224867382585067</v>
      </c>
      <c r="N12" s="7">
        <f t="shared" si="3"/>
        <v>24.414542631647045</v>
      </c>
      <c r="O12" s="7">
        <f>(Demografisk_försörjningskvotSC[[#This Row],[0–14]]+Demografisk_försörjningskvotSC[[#This Row],[65+]])/Demografisk_försörjningskvotSC[[#This Row],[15–64]]*100</f>
        <v>52.639410014232112</v>
      </c>
    </row>
    <row r="13" spans="1:15" x14ac:dyDescent="0.2">
      <c r="A13" s="5">
        <f t="shared" si="4"/>
        <v>1985</v>
      </c>
      <c r="B13" s="6">
        <v>4360</v>
      </c>
      <c r="C13" s="6">
        <v>15425</v>
      </c>
      <c r="D13" s="6">
        <v>3806</v>
      </c>
      <c r="E13" s="7">
        <f t="shared" si="0"/>
        <v>28.26580226904376</v>
      </c>
      <c r="F13" s="7">
        <f t="shared" si="1"/>
        <v>24.674230145867099</v>
      </c>
      <c r="G13" s="7">
        <f>(Demografisk_försörjningskvot[[#This Row],[0–14]]+Demografisk_försörjningskvot[[#This Row],[65+]])/Demografisk_försörjningskvot[[#This Row],[15–64]]*100</f>
        <v>52.940032414910853</v>
      </c>
      <c r="I13" s="5">
        <f t="shared" si="5"/>
        <v>1985</v>
      </c>
      <c r="J13" s="6">
        <v>4360</v>
      </c>
      <c r="K13" s="6">
        <v>15425</v>
      </c>
      <c r="L13" s="6">
        <v>3806</v>
      </c>
      <c r="M13" s="7">
        <f t="shared" si="2"/>
        <v>28.26580226904376</v>
      </c>
      <c r="N13" s="7">
        <f t="shared" si="3"/>
        <v>24.674230145867099</v>
      </c>
      <c r="O13" s="7">
        <f>(Demografisk_försörjningskvotSC[[#This Row],[0–14]]+Demografisk_försörjningskvotSC[[#This Row],[65+]])/Demografisk_försörjningskvotSC[[#This Row],[15–64]]*100</f>
        <v>52.940032414910853</v>
      </c>
    </row>
    <row r="14" spans="1:15" x14ac:dyDescent="0.2">
      <c r="A14" s="5">
        <f t="shared" si="4"/>
        <v>1986</v>
      </c>
      <c r="B14" s="6">
        <v>4314</v>
      </c>
      <c r="C14" s="6">
        <v>15438</v>
      </c>
      <c r="D14" s="6">
        <v>3888</v>
      </c>
      <c r="E14" s="7">
        <f t="shared" si="0"/>
        <v>27.944034201321415</v>
      </c>
      <c r="F14" s="7">
        <f t="shared" si="1"/>
        <v>25.184609405363389</v>
      </c>
      <c r="G14" s="7">
        <f>(Demografisk_försörjningskvot[[#This Row],[0–14]]+Demografisk_försörjningskvot[[#This Row],[65+]])/Demografisk_försörjningskvot[[#This Row],[15–64]]*100</f>
        <v>53.128643606684797</v>
      </c>
      <c r="I14" s="5">
        <f t="shared" si="5"/>
        <v>1986</v>
      </c>
      <c r="J14" s="6">
        <v>4314</v>
      </c>
      <c r="K14" s="6">
        <v>15438</v>
      </c>
      <c r="L14" s="6">
        <v>3888</v>
      </c>
      <c r="M14" s="7">
        <f t="shared" si="2"/>
        <v>27.944034201321415</v>
      </c>
      <c r="N14" s="7">
        <f t="shared" si="3"/>
        <v>25.184609405363389</v>
      </c>
      <c r="O14" s="7">
        <f>(Demografisk_försörjningskvotSC[[#This Row],[0–14]]+Demografisk_försörjningskvotSC[[#This Row],[65+]])/Demografisk_försörjningskvotSC[[#This Row],[15–64]]*100</f>
        <v>53.128643606684797</v>
      </c>
    </row>
    <row r="15" spans="1:15" x14ac:dyDescent="0.2">
      <c r="A15" s="5">
        <f t="shared" si="4"/>
        <v>1987</v>
      </c>
      <c r="B15" s="6">
        <v>4264</v>
      </c>
      <c r="C15" s="6">
        <v>15517</v>
      </c>
      <c r="D15" s="6">
        <v>3980</v>
      </c>
      <c r="E15" s="7">
        <f t="shared" si="0"/>
        <v>27.479538570599988</v>
      </c>
      <c r="F15" s="7">
        <f t="shared" si="1"/>
        <v>25.649287877811432</v>
      </c>
      <c r="G15" s="7">
        <f>(Demografisk_försörjningskvot[[#This Row],[0–14]]+Demografisk_försörjningskvot[[#This Row],[65+]])/Demografisk_försörjningskvot[[#This Row],[15–64]]*100</f>
        <v>53.128826448411417</v>
      </c>
      <c r="I15" s="5">
        <f t="shared" si="5"/>
        <v>1987</v>
      </c>
      <c r="J15" s="6">
        <v>4264</v>
      </c>
      <c r="K15" s="6">
        <v>15517</v>
      </c>
      <c r="L15" s="6">
        <v>3980</v>
      </c>
      <c r="M15" s="7">
        <f t="shared" si="2"/>
        <v>27.479538570599988</v>
      </c>
      <c r="N15" s="7">
        <f t="shared" si="3"/>
        <v>25.649287877811432</v>
      </c>
      <c r="O15" s="7">
        <f>(Demografisk_försörjningskvotSC[[#This Row],[0–14]]+Demografisk_försörjningskvotSC[[#This Row],[65+]])/Demografisk_försörjningskvotSC[[#This Row],[15–64]]*100</f>
        <v>53.128826448411417</v>
      </c>
    </row>
    <row r="16" spans="1:15" x14ac:dyDescent="0.2">
      <c r="A16" s="5">
        <f t="shared" si="4"/>
        <v>1988</v>
      </c>
      <c r="B16" s="6">
        <v>4341</v>
      </c>
      <c r="C16" s="6">
        <v>15663</v>
      </c>
      <c r="D16" s="6">
        <v>4041</v>
      </c>
      <c r="E16" s="7">
        <f t="shared" si="0"/>
        <v>27.714997126987168</v>
      </c>
      <c r="F16" s="7">
        <f t="shared" si="1"/>
        <v>25.799655238460069</v>
      </c>
      <c r="G16" s="7">
        <f>(Demografisk_försörjningskvot[[#This Row],[0–14]]+Demografisk_försörjningskvot[[#This Row],[65+]])/Demografisk_försörjningskvot[[#This Row],[15–64]]*100</f>
        <v>53.514652365447233</v>
      </c>
      <c r="I16" s="5">
        <f t="shared" si="5"/>
        <v>1988</v>
      </c>
      <c r="J16" s="6">
        <v>4341</v>
      </c>
      <c r="K16" s="6">
        <v>15663</v>
      </c>
      <c r="L16" s="6">
        <v>4041</v>
      </c>
      <c r="M16" s="7">
        <f t="shared" si="2"/>
        <v>27.714997126987168</v>
      </c>
      <c r="N16" s="7">
        <f t="shared" si="3"/>
        <v>25.799655238460069</v>
      </c>
      <c r="O16" s="7">
        <f>(Demografisk_försörjningskvotSC[[#This Row],[0–14]]+Demografisk_försörjningskvotSC[[#This Row],[65+]])/Demografisk_försörjningskvotSC[[#This Row],[15–64]]*100</f>
        <v>53.514652365447233</v>
      </c>
    </row>
    <row r="17" spans="1:15" x14ac:dyDescent="0.2">
      <c r="A17" s="5">
        <f t="shared" si="4"/>
        <v>1989</v>
      </c>
      <c r="B17" s="6">
        <v>4396</v>
      </c>
      <c r="C17" s="6">
        <v>15813</v>
      </c>
      <c r="D17" s="6">
        <v>4022</v>
      </c>
      <c r="E17" s="7">
        <f t="shared" si="0"/>
        <v>27.799911465250108</v>
      </c>
      <c r="F17" s="7">
        <f t="shared" si="1"/>
        <v>25.434768861063684</v>
      </c>
      <c r="G17" s="7">
        <f>(Demografisk_försörjningskvot[[#This Row],[0–14]]+Demografisk_försörjningskvot[[#This Row],[65+]])/Demografisk_försörjningskvot[[#This Row],[15–64]]*100</f>
        <v>53.234680326313786</v>
      </c>
      <c r="I17" s="5">
        <f t="shared" si="5"/>
        <v>1989</v>
      </c>
      <c r="J17" s="6">
        <v>4396</v>
      </c>
      <c r="K17" s="6">
        <v>15813</v>
      </c>
      <c r="L17" s="6">
        <v>4022</v>
      </c>
      <c r="M17" s="7">
        <f t="shared" si="2"/>
        <v>27.799911465250108</v>
      </c>
      <c r="N17" s="7">
        <f t="shared" si="3"/>
        <v>25.434768861063684</v>
      </c>
      <c r="O17" s="7">
        <f>(Demografisk_försörjningskvotSC[[#This Row],[0–14]]+Demografisk_försörjningskvotSC[[#This Row],[65+]])/Demografisk_försörjningskvotSC[[#This Row],[15–64]]*100</f>
        <v>53.234680326313786</v>
      </c>
    </row>
    <row r="18" spans="1:15" x14ac:dyDescent="0.2">
      <c r="A18" s="5">
        <f t="shared" si="4"/>
        <v>1990</v>
      </c>
      <c r="B18" s="6">
        <v>4487</v>
      </c>
      <c r="C18" s="6">
        <v>16046</v>
      </c>
      <c r="D18" s="6">
        <v>4071</v>
      </c>
      <c r="E18" s="7">
        <f t="shared" si="0"/>
        <v>27.963355353359091</v>
      </c>
      <c r="F18" s="7">
        <f t="shared" si="1"/>
        <v>25.370808924342512</v>
      </c>
      <c r="G18" s="7">
        <f>(Demografisk_försörjningskvot[[#This Row],[0–14]]+Demografisk_försörjningskvot[[#This Row],[65+]])/Demografisk_försörjningskvot[[#This Row],[15–64]]*100</f>
        <v>53.334164277701611</v>
      </c>
      <c r="I18" s="5">
        <f t="shared" si="5"/>
        <v>1990</v>
      </c>
      <c r="J18" s="6">
        <v>4487</v>
      </c>
      <c r="K18" s="6">
        <v>16046</v>
      </c>
      <c r="L18" s="6">
        <v>4071</v>
      </c>
      <c r="M18" s="7">
        <f t="shared" si="2"/>
        <v>27.963355353359091</v>
      </c>
      <c r="N18" s="7">
        <f t="shared" si="3"/>
        <v>25.370808924342512</v>
      </c>
      <c r="O18" s="7">
        <f>(Demografisk_försörjningskvotSC[[#This Row],[0–14]]+Demografisk_försörjningskvotSC[[#This Row],[65+]])/Demografisk_försörjningskvotSC[[#This Row],[15–64]]*100</f>
        <v>53.334164277701611</v>
      </c>
    </row>
    <row r="19" spans="1:15" x14ac:dyDescent="0.2">
      <c r="A19" s="5">
        <f t="shared" si="4"/>
        <v>1991</v>
      </c>
      <c r="B19" s="6">
        <v>4521</v>
      </c>
      <c r="C19" s="6">
        <v>16236</v>
      </c>
      <c r="D19" s="6">
        <v>4088</v>
      </c>
      <c r="E19" s="7">
        <f t="shared" si="0"/>
        <v>27.845528455284551</v>
      </c>
      <c r="F19" s="7">
        <f t="shared" si="1"/>
        <v>25.178615422517865</v>
      </c>
      <c r="G19" s="7">
        <f>(Demografisk_försörjningskvot[[#This Row],[0–14]]+Demografisk_försörjningskvot[[#This Row],[65+]])/Demografisk_försörjningskvot[[#This Row],[15–64]]*100</f>
        <v>53.024143877802409</v>
      </c>
      <c r="I19" s="5">
        <f t="shared" si="5"/>
        <v>1991</v>
      </c>
      <c r="J19" s="6">
        <v>4521</v>
      </c>
      <c r="K19" s="6">
        <v>16236</v>
      </c>
      <c r="L19" s="6">
        <v>4088</v>
      </c>
      <c r="M19" s="7">
        <f t="shared" si="2"/>
        <v>27.845528455284551</v>
      </c>
      <c r="N19" s="7">
        <f t="shared" si="3"/>
        <v>25.178615422517865</v>
      </c>
      <c r="O19" s="7">
        <f>(Demografisk_försörjningskvotSC[[#This Row],[0–14]]+Demografisk_försörjningskvotSC[[#This Row],[65+]])/Demografisk_försörjningskvotSC[[#This Row],[15–64]]*100</f>
        <v>53.024143877802409</v>
      </c>
    </row>
    <row r="20" spans="1:15" x14ac:dyDescent="0.2">
      <c r="A20" s="5">
        <f t="shared" si="4"/>
        <v>1992</v>
      </c>
      <c r="B20" s="6">
        <v>4600</v>
      </c>
      <c r="C20" s="6">
        <v>16300</v>
      </c>
      <c r="D20" s="6">
        <v>4093</v>
      </c>
      <c r="E20" s="7">
        <f t="shared" si="0"/>
        <v>28.220858895705518</v>
      </c>
      <c r="F20" s="7">
        <f t="shared" si="1"/>
        <v>25.110429447852763</v>
      </c>
      <c r="G20" s="7">
        <f>(Demografisk_försörjningskvot[[#This Row],[0–14]]+Demografisk_försörjningskvot[[#This Row],[65+]])/Demografisk_försörjningskvot[[#This Row],[15–64]]*100</f>
        <v>53.331288343558278</v>
      </c>
      <c r="I20" s="5">
        <f t="shared" si="5"/>
        <v>1992</v>
      </c>
      <c r="J20" s="6">
        <v>4600</v>
      </c>
      <c r="K20" s="6">
        <v>16300</v>
      </c>
      <c r="L20" s="6">
        <v>4093</v>
      </c>
      <c r="M20" s="7">
        <f t="shared" si="2"/>
        <v>28.220858895705518</v>
      </c>
      <c r="N20" s="7">
        <f t="shared" si="3"/>
        <v>25.110429447852763</v>
      </c>
      <c r="O20" s="7">
        <f>(Demografisk_försörjningskvotSC[[#This Row],[0–14]]+Demografisk_försörjningskvotSC[[#This Row],[65+]])/Demografisk_försörjningskvotSC[[#This Row],[15–64]]*100</f>
        <v>53.331288343558278</v>
      </c>
    </row>
    <row r="21" spans="1:15" x14ac:dyDescent="0.2">
      <c r="A21" s="5">
        <f t="shared" si="4"/>
        <v>1993</v>
      </c>
      <c r="B21" s="6">
        <v>4663</v>
      </c>
      <c r="C21" s="6">
        <v>16340</v>
      </c>
      <c r="D21" s="6">
        <v>4099</v>
      </c>
      <c r="E21" s="7">
        <f t="shared" si="0"/>
        <v>28.537331701346393</v>
      </c>
      <c r="F21" s="7">
        <f t="shared" si="1"/>
        <v>25.085679314565485</v>
      </c>
      <c r="G21" s="7">
        <f>(Demografisk_försörjningskvot[[#This Row],[0–14]]+Demografisk_försörjningskvot[[#This Row],[65+]])/Demografisk_försörjningskvot[[#This Row],[15–64]]*100</f>
        <v>53.623011015911871</v>
      </c>
      <c r="I21" s="5">
        <f t="shared" si="5"/>
        <v>1993</v>
      </c>
      <c r="J21" s="6">
        <v>4663</v>
      </c>
      <c r="K21" s="6">
        <v>16340</v>
      </c>
      <c r="L21" s="6">
        <v>4099</v>
      </c>
      <c r="M21" s="7">
        <f t="shared" si="2"/>
        <v>28.537331701346393</v>
      </c>
      <c r="N21" s="7">
        <f t="shared" si="3"/>
        <v>25.085679314565485</v>
      </c>
      <c r="O21" s="7">
        <f>(Demografisk_försörjningskvotSC[[#This Row],[0–14]]+Demografisk_försörjningskvotSC[[#This Row],[65+]])/Demografisk_försörjningskvotSC[[#This Row],[15–64]]*100</f>
        <v>53.623011015911871</v>
      </c>
    </row>
    <row r="22" spans="1:15" x14ac:dyDescent="0.2">
      <c r="A22" s="5">
        <f t="shared" si="4"/>
        <v>1994</v>
      </c>
      <c r="B22" s="6">
        <v>4716</v>
      </c>
      <c r="C22" s="6">
        <v>16298</v>
      </c>
      <c r="D22" s="6">
        <v>4144</v>
      </c>
      <c r="E22" s="7">
        <f t="shared" si="0"/>
        <v>28.93606577494171</v>
      </c>
      <c r="F22" s="7">
        <f t="shared" si="1"/>
        <v>25.426432691127747</v>
      </c>
      <c r="G22" s="7">
        <f>(Demografisk_försörjningskvot[[#This Row],[0–14]]+Demografisk_försörjningskvot[[#This Row],[65+]])/Demografisk_försörjningskvot[[#This Row],[15–64]]*100</f>
        <v>54.362498466069454</v>
      </c>
      <c r="I22" s="5">
        <f t="shared" si="5"/>
        <v>1994</v>
      </c>
      <c r="J22" s="6">
        <v>4716</v>
      </c>
      <c r="K22" s="6">
        <v>16298</v>
      </c>
      <c r="L22" s="6">
        <v>4144</v>
      </c>
      <c r="M22" s="7">
        <f t="shared" si="2"/>
        <v>28.93606577494171</v>
      </c>
      <c r="N22" s="7">
        <f t="shared" si="3"/>
        <v>25.426432691127747</v>
      </c>
      <c r="O22" s="7">
        <f>(Demografisk_försörjningskvotSC[[#This Row],[0–14]]+Demografisk_försörjningskvotSC[[#This Row],[65+]])/Demografisk_försörjningskvotSC[[#This Row],[15–64]]*100</f>
        <v>54.362498466069454</v>
      </c>
    </row>
    <row r="23" spans="1:15" x14ac:dyDescent="0.2">
      <c r="A23" s="5">
        <f t="shared" si="4"/>
        <v>1995</v>
      </c>
      <c r="B23" s="6">
        <v>4723</v>
      </c>
      <c r="C23" s="6">
        <v>16373</v>
      </c>
      <c r="D23" s="6">
        <v>4106</v>
      </c>
      <c r="E23" s="7">
        <f t="shared" si="0"/>
        <v>28.846271300311489</v>
      </c>
      <c r="F23" s="7">
        <f t="shared" si="1"/>
        <v>25.077872106516825</v>
      </c>
      <c r="G23" s="7">
        <f>(Demografisk_försörjningskvot[[#This Row],[0–14]]+Demografisk_försörjningskvot[[#This Row],[65+]])/Demografisk_försörjningskvot[[#This Row],[15–64]]*100</f>
        <v>53.924143406828321</v>
      </c>
      <c r="I23" s="5">
        <f t="shared" si="5"/>
        <v>1995</v>
      </c>
      <c r="J23" s="6">
        <v>4723</v>
      </c>
      <c r="K23" s="6">
        <v>16373</v>
      </c>
      <c r="L23" s="6">
        <v>4106</v>
      </c>
      <c r="M23" s="7">
        <f t="shared" si="2"/>
        <v>28.846271300311489</v>
      </c>
      <c r="N23" s="7">
        <f t="shared" si="3"/>
        <v>25.077872106516825</v>
      </c>
      <c r="O23" s="7">
        <f>(Demografisk_försörjningskvotSC[[#This Row],[0–14]]+Demografisk_försörjningskvotSC[[#This Row],[65+]])/Demografisk_försörjningskvotSC[[#This Row],[15–64]]*100</f>
        <v>53.924143406828321</v>
      </c>
    </row>
    <row r="24" spans="1:15" x14ac:dyDescent="0.2">
      <c r="A24" s="5">
        <f t="shared" si="4"/>
        <v>1996</v>
      </c>
      <c r="B24" s="6">
        <v>4741</v>
      </c>
      <c r="C24" s="6">
        <v>16411</v>
      </c>
      <c r="D24" s="6">
        <v>4105</v>
      </c>
      <c r="E24" s="7">
        <f t="shared" si="0"/>
        <v>28.88915970995064</v>
      </c>
      <c r="F24" s="7">
        <f t="shared" si="1"/>
        <v>25.013710316251299</v>
      </c>
      <c r="G24" s="7">
        <f>(Demografisk_försörjningskvot[[#This Row],[0–14]]+Demografisk_försörjningskvot[[#This Row],[65+]])/Demografisk_försörjningskvot[[#This Row],[15–64]]*100</f>
        <v>53.902870026201931</v>
      </c>
      <c r="I24" s="5">
        <f t="shared" si="5"/>
        <v>1996</v>
      </c>
      <c r="J24" s="6">
        <v>4741</v>
      </c>
      <c r="K24" s="6">
        <v>16411</v>
      </c>
      <c r="L24" s="6">
        <v>4105</v>
      </c>
      <c r="M24" s="7">
        <f t="shared" si="2"/>
        <v>28.88915970995064</v>
      </c>
      <c r="N24" s="7">
        <f t="shared" si="3"/>
        <v>25.013710316251299</v>
      </c>
      <c r="O24" s="7">
        <f>(Demografisk_försörjningskvotSC[[#This Row],[0–14]]+Demografisk_försörjningskvotSC[[#This Row],[65+]])/Demografisk_försörjningskvotSC[[#This Row],[15–64]]*100</f>
        <v>53.902870026201931</v>
      </c>
    </row>
    <row r="25" spans="1:15" x14ac:dyDescent="0.2">
      <c r="A25" s="5">
        <f t="shared" si="4"/>
        <v>1997</v>
      </c>
      <c r="B25" s="6">
        <v>4758</v>
      </c>
      <c r="C25" s="6">
        <v>16476</v>
      </c>
      <c r="D25" s="6">
        <v>4158</v>
      </c>
      <c r="E25" s="7">
        <f t="shared" si="0"/>
        <v>28.878368536052442</v>
      </c>
      <c r="F25" s="7">
        <f t="shared" si="1"/>
        <v>25.236707938820103</v>
      </c>
      <c r="G25" s="7">
        <f>(Demografisk_försörjningskvot[[#This Row],[0–14]]+Demografisk_försörjningskvot[[#This Row],[65+]])/Demografisk_försörjningskvot[[#This Row],[15–64]]*100</f>
        <v>54.115076474872538</v>
      </c>
      <c r="I25" s="5">
        <f t="shared" si="5"/>
        <v>1997</v>
      </c>
      <c r="J25" s="6">
        <v>4758</v>
      </c>
      <c r="K25" s="6">
        <v>16476</v>
      </c>
      <c r="L25" s="6">
        <v>4158</v>
      </c>
      <c r="M25" s="7">
        <f t="shared" si="2"/>
        <v>28.878368536052442</v>
      </c>
      <c r="N25" s="7">
        <f t="shared" si="3"/>
        <v>25.236707938820103</v>
      </c>
      <c r="O25" s="7">
        <f>(Demografisk_försörjningskvotSC[[#This Row],[0–14]]+Demografisk_försörjningskvotSC[[#This Row],[65+]])/Demografisk_försörjningskvotSC[[#This Row],[15–64]]*100</f>
        <v>54.115076474872538</v>
      </c>
    </row>
    <row r="26" spans="1:15" x14ac:dyDescent="0.2">
      <c r="A26" s="5">
        <f t="shared" si="4"/>
        <v>1998</v>
      </c>
      <c r="B26" s="6">
        <v>4778</v>
      </c>
      <c r="C26" s="6">
        <v>16670</v>
      </c>
      <c r="D26" s="6">
        <v>4177</v>
      </c>
      <c r="E26" s="7">
        <f t="shared" si="0"/>
        <v>28.6622675464907</v>
      </c>
      <c r="F26" s="7">
        <f t="shared" si="1"/>
        <v>25.056988602279546</v>
      </c>
      <c r="G26" s="7">
        <f>(Demografisk_försörjningskvot[[#This Row],[0–14]]+Demografisk_försörjningskvot[[#This Row],[65+]])/Demografisk_försörjningskvot[[#This Row],[15–64]]*100</f>
        <v>53.719256148770242</v>
      </c>
      <c r="I26" s="5">
        <f t="shared" si="5"/>
        <v>1998</v>
      </c>
      <c r="J26" s="6">
        <v>4778</v>
      </c>
      <c r="K26" s="6">
        <v>16670</v>
      </c>
      <c r="L26" s="6">
        <v>4177</v>
      </c>
      <c r="M26" s="7">
        <f t="shared" si="2"/>
        <v>28.6622675464907</v>
      </c>
      <c r="N26" s="7">
        <f t="shared" si="3"/>
        <v>25.056988602279546</v>
      </c>
      <c r="O26" s="7">
        <f>(Demografisk_försörjningskvotSC[[#This Row],[0–14]]+Demografisk_försörjningskvotSC[[#This Row],[65+]])/Demografisk_försörjningskvotSC[[#This Row],[15–64]]*100</f>
        <v>53.719256148770242</v>
      </c>
    </row>
    <row r="27" spans="1:15" x14ac:dyDescent="0.2">
      <c r="A27" s="5">
        <f t="shared" si="4"/>
        <v>1999</v>
      </c>
      <c r="B27" s="6">
        <v>4796</v>
      </c>
      <c r="C27" s="6">
        <v>16733</v>
      </c>
      <c r="D27" s="6">
        <v>4177</v>
      </c>
      <c r="E27" s="7">
        <f t="shared" si="0"/>
        <v>28.661925536365267</v>
      </c>
      <c r="F27" s="7">
        <f t="shared" si="1"/>
        <v>24.962648658339809</v>
      </c>
      <c r="G27" s="7">
        <f>(Demografisk_försörjningskvot[[#This Row],[0–14]]+Demografisk_försörjningskvot[[#This Row],[65+]])/Demografisk_försörjningskvot[[#This Row],[15–64]]*100</f>
        <v>53.624574194705076</v>
      </c>
      <c r="I27" s="5">
        <f t="shared" si="5"/>
        <v>1999</v>
      </c>
      <c r="J27" s="6">
        <v>4796</v>
      </c>
      <c r="K27" s="6">
        <v>16733</v>
      </c>
      <c r="L27" s="6">
        <v>4177</v>
      </c>
      <c r="M27" s="7">
        <f t="shared" si="2"/>
        <v>28.661925536365267</v>
      </c>
      <c r="N27" s="7">
        <f t="shared" si="3"/>
        <v>24.962648658339809</v>
      </c>
      <c r="O27" s="7">
        <f>(Demografisk_försörjningskvotSC[[#This Row],[0–14]]+Demografisk_försörjningskvotSC[[#This Row],[65+]])/Demografisk_försörjningskvotSC[[#This Row],[15–64]]*100</f>
        <v>53.624574194705076</v>
      </c>
    </row>
    <row r="28" spans="1:15" x14ac:dyDescent="0.2">
      <c r="A28" s="5">
        <f t="shared" si="4"/>
        <v>2000</v>
      </c>
      <c r="B28" s="6">
        <v>4791</v>
      </c>
      <c r="C28" s="6">
        <v>16761</v>
      </c>
      <c r="D28" s="6">
        <v>4224</v>
      </c>
      <c r="E28" s="7">
        <f t="shared" si="0"/>
        <v>28.584213352425277</v>
      </c>
      <c r="F28" s="7">
        <f t="shared" si="1"/>
        <v>25.201360300698049</v>
      </c>
      <c r="G28" s="7">
        <f>(Demografisk_försörjningskvot[[#This Row],[0–14]]+Demografisk_försörjningskvot[[#This Row],[65+]])/Demografisk_försörjningskvot[[#This Row],[15–64]]*100</f>
        <v>53.785573653123322</v>
      </c>
      <c r="I28" s="5">
        <f t="shared" si="5"/>
        <v>2000</v>
      </c>
      <c r="J28" s="6">
        <v>4791</v>
      </c>
      <c r="K28" s="6">
        <v>16761</v>
      </c>
      <c r="L28" s="6">
        <v>4224</v>
      </c>
      <c r="M28" s="7">
        <f t="shared" si="2"/>
        <v>28.584213352425277</v>
      </c>
      <c r="N28" s="7">
        <f t="shared" si="3"/>
        <v>25.201360300698049</v>
      </c>
      <c r="O28" s="7">
        <f>(Demografisk_försörjningskvotSC[[#This Row],[0–14]]+Demografisk_försörjningskvotSC[[#This Row],[65+]])/Demografisk_försörjningskvotSC[[#This Row],[15–64]]*100</f>
        <v>53.785573653123322</v>
      </c>
    </row>
    <row r="29" spans="1:15" x14ac:dyDescent="0.2">
      <c r="A29" s="5">
        <f t="shared" si="4"/>
        <v>2001</v>
      </c>
      <c r="B29" s="6">
        <v>4800</v>
      </c>
      <c r="C29" s="6">
        <v>16928</v>
      </c>
      <c r="D29" s="6">
        <v>4280</v>
      </c>
      <c r="E29" s="7">
        <f t="shared" si="0"/>
        <v>28.355387523629489</v>
      </c>
      <c r="F29" s="7">
        <f t="shared" si="1"/>
        <v>25.283553875236297</v>
      </c>
      <c r="G29" s="7">
        <f>(Demografisk_försörjningskvot[[#This Row],[0–14]]+Demografisk_försörjningskvot[[#This Row],[65+]])/Demografisk_försörjningskvot[[#This Row],[15–64]]*100</f>
        <v>53.638941398865782</v>
      </c>
      <c r="I29" s="5">
        <f t="shared" si="5"/>
        <v>2001</v>
      </c>
      <c r="J29" s="6">
        <v>4800</v>
      </c>
      <c r="K29" s="6">
        <v>16928</v>
      </c>
      <c r="L29" s="6">
        <v>4280</v>
      </c>
      <c r="M29" s="7">
        <f t="shared" si="2"/>
        <v>28.355387523629489</v>
      </c>
      <c r="N29" s="7">
        <f t="shared" si="3"/>
        <v>25.283553875236297</v>
      </c>
      <c r="O29" s="7">
        <f>(Demografisk_försörjningskvotSC[[#This Row],[0–14]]+Demografisk_försörjningskvotSC[[#This Row],[65+]])/Demografisk_försörjningskvotSC[[#This Row],[15–64]]*100</f>
        <v>53.638941398865782</v>
      </c>
    </row>
    <row r="30" spans="1:15" x14ac:dyDescent="0.2">
      <c r="A30" s="5">
        <f t="shared" si="4"/>
        <v>2002</v>
      </c>
      <c r="B30" s="6">
        <v>4804</v>
      </c>
      <c r="C30" s="6">
        <v>17117</v>
      </c>
      <c r="D30" s="6">
        <v>4336</v>
      </c>
      <c r="E30" s="7">
        <f t="shared" si="0"/>
        <v>28.065665712449611</v>
      </c>
      <c r="F30" s="7">
        <f t="shared" si="1"/>
        <v>25.331541742127712</v>
      </c>
      <c r="G30" s="7">
        <f>(Demografisk_försörjningskvot[[#This Row],[0–14]]+Demografisk_försörjningskvot[[#This Row],[65+]])/Demografisk_försörjningskvot[[#This Row],[15–64]]*100</f>
        <v>53.39720745457732</v>
      </c>
      <c r="I30" s="5">
        <f t="shared" si="5"/>
        <v>2002</v>
      </c>
      <c r="J30" s="6">
        <v>4804</v>
      </c>
      <c r="K30" s="6">
        <v>17117</v>
      </c>
      <c r="L30" s="6">
        <v>4336</v>
      </c>
      <c r="M30" s="7">
        <f t="shared" si="2"/>
        <v>28.065665712449611</v>
      </c>
      <c r="N30" s="7">
        <f t="shared" si="3"/>
        <v>25.331541742127712</v>
      </c>
      <c r="O30" s="7">
        <f>(Demografisk_försörjningskvotSC[[#This Row],[0–14]]+Demografisk_försörjningskvotSC[[#This Row],[65+]])/Demografisk_försörjningskvotSC[[#This Row],[15–64]]*100</f>
        <v>53.39720745457732</v>
      </c>
    </row>
    <row r="31" spans="1:15" x14ac:dyDescent="0.2">
      <c r="A31" s="5">
        <f t="shared" si="4"/>
        <v>2003</v>
      </c>
      <c r="B31" s="6">
        <v>4727</v>
      </c>
      <c r="C31" s="6">
        <v>17259</v>
      </c>
      <c r="D31" s="6">
        <v>4361</v>
      </c>
      <c r="E31" s="7">
        <f t="shared" si="0"/>
        <v>27.388608841763716</v>
      </c>
      <c r="F31" s="7">
        <f t="shared" si="1"/>
        <v>25.267976128396779</v>
      </c>
      <c r="G31" s="7">
        <f>(Demografisk_försörjningskvot[[#This Row],[0–14]]+Demografisk_försörjningskvot[[#This Row],[65+]])/Demografisk_försörjningskvot[[#This Row],[15–64]]*100</f>
        <v>52.656584970160495</v>
      </c>
      <c r="I31" s="5">
        <f t="shared" si="5"/>
        <v>2003</v>
      </c>
      <c r="J31" s="6">
        <v>4727</v>
      </c>
      <c r="K31" s="6">
        <v>17259</v>
      </c>
      <c r="L31" s="6">
        <v>4361</v>
      </c>
      <c r="M31" s="7">
        <f t="shared" si="2"/>
        <v>27.388608841763716</v>
      </c>
      <c r="N31" s="7">
        <f t="shared" si="3"/>
        <v>25.267976128396779</v>
      </c>
      <c r="O31" s="7">
        <f>(Demografisk_försörjningskvotSC[[#This Row],[0–14]]+Demografisk_försörjningskvotSC[[#This Row],[65+]])/Demografisk_försörjningskvotSC[[#This Row],[15–64]]*100</f>
        <v>52.656584970160495</v>
      </c>
    </row>
    <row r="32" spans="1:15" x14ac:dyDescent="0.2">
      <c r="A32" s="5">
        <f t="shared" si="4"/>
        <v>2004</v>
      </c>
      <c r="B32" s="6">
        <v>4709</v>
      </c>
      <c r="C32" s="6">
        <v>17410</v>
      </c>
      <c r="D32" s="6">
        <v>4411</v>
      </c>
      <c r="E32" s="7">
        <f t="shared" si="0"/>
        <v>27.047673750717976</v>
      </c>
      <c r="F32" s="7">
        <f t="shared" si="1"/>
        <v>25.336013785180931</v>
      </c>
      <c r="G32" s="7">
        <f>(Demografisk_försörjningskvot[[#This Row],[0–14]]+Demografisk_försörjningskvot[[#This Row],[65+]])/Demografisk_försörjningskvot[[#This Row],[15–64]]*100</f>
        <v>52.3836875358989</v>
      </c>
      <c r="I32" s="5">
        <f t="shared" si="5"/>
        <v>2004</v>
      </c>
      <c r="J32" s="6">
        <v>4709</v>
      </c>
      <c r="K32" s="6">
        <v>17410</v>
      </c>
      <c r="L32" s="6">
        <v>4411</v>
      </c>
      <c r="M32" s="7">
        <f t="shared" si="2"/>
        <v>27.047673750717976</v>
      </c>
      <c r="N32" s="7">
        <f t="shared" si="3"/>
        <v>25.336013785180931</v>
      </c>
      <c r="O32" s="7">
        <f>(Demografisk_försörjningskvotSC[[#This Row],[0–14]]+Demografisk_försörjningskvotSC[[#This Row],[65+]])/Demografisk_försörjningskvotSC[[#This Row],[15–64]]*100</f>
        <v>52.3836875358989</v>
      </c>
    </row>
    <row r="33" spans="1:15" x14ac:dyDescent="0.2">
      <c r="A33" s="5">
        <f t="shared" si="4"/>
        <v>2005</v>
      </c>
      <c r="B33" s="6">
        <v>4632</v>
      </c>
      <c r="C33" s="6">
        <v>17640</v>
      </c>
      <c r="D33" s="6">
        <v>4494</v>
      </c>
      <c r="E33" s="7">
        <f t="shared" si="0"/>
        <v>26.258503401360546</v>
      </c>
      <c r="F33" s="7">
        <f t="shared" si="1"/>
        <v>25.476190476190474</v>
      </c>
      <c r="G33" s="7">
        <f>(Demografisk_försörjningskvot[[#This Row],[0–14]]+Demografisk_försörjningskvot[[#This Row],[65+]])/Demografisk_försörjningskvot[[#This Row],[15–64]]*100</f>
        <v>51.734693877551017</v>
      </c>
      <c r="I33" s="5">
        <f t="shared" si="5"/>
        <v>2005</v>
      </c>
      <c r="J33" s="6">
        <v>4632</v>
      </c>
      <c r="K33" s="6">
        <v>17640</v>
      </c>
      <c r="L33" s="6">
        <v>4494</v>
      </c>
      <c r="M33" s="7">
        <f t="shared" si="2"/>
        <v>26.258503401360546</v>
      </c>
      <c r="N33" s="7">
        <f t="shared" si="3"/>
        <v>25.476190476190474</v>
      </c>
      <c r="O33" s="7">
        <f>(Demografisk_försörjningskvotSC[[#This Row],[0–14]]+Demografisk_försörjningskvotSC[[#This Row],[65+]])/Demografisk_försörjningskvotSC[[#This Row],[15–64]]*100</f>
        <v>51.734693877551017</v>
      </c>
    </row>
    <row r="34" spans="1:15" x14ac:dyDescent="0.2">
      <c r="A34" s="5">
        <f t="shared" si="4"/>
        <v>2006</v>
      </c>
      <c r="B34" s="6">
        <v>4644</v>
      </c>
      <c r="C34" s="6">
        <v>17716</v>
      </c>
      <c r="D34" s="6">
        <v>4563</v>
      </c>
      <c r="E34" s="7">
        <f t="shared" si="0"/>
        <v>26.21359223300971</v>
      </c>
      <c r="F34" s="7">
        <f t="shared" si="1"/>
        <v>25.756378414992099</v>
      </c>
      <c r="G34" s="7">
        <f>(Demografisk_försörjningskvot[[#This Row],[0–14]]+Demografisk_försörjningskvot[[#This Row],[65+]])/Demografisk_försörjningskvot[[#This Row],[15–64]]*100</f>
        <v>51.969970648001805</v>
      </c>
      <c r="I34" s="5">
        <f t="shared" si="5"/>
        <v>2006</v>
      </c>
      <c r="J34" s="6">
        <v>4644</v>
      </c>
      <c r="K34" s="6">
        <v>17716</v>
      </c>
      <c r="L34" s="6">
        <v>4563</v>
      </c>
      <c r="M34" s="7">
        <f t="shared" si="2"/>
        <v>26.21359223300971</v>
      </c>
      <c r="N34" s="7">
        <f t="shared" si="3"/>
        <v>25.756378414992099</v>
      </c>
      <c r="O34" s="7">
        <f>(Demografisk_försörjningskvotSC[[#This Row],[0–14]]+Demografisk_försörjningskvotSC[[#This Row],[65+]])/Demografisk_försörjningskvotSC[[#This Row],[15–64]]*100</f>
        <v>51.969970648001805</v>
      </c>
    </row>
    <row r="35" spans="1:15" x14ac:dyDescent="0.2">
      <c r="A35" s="5">
        <f t="shared" si="4"/>
        <v>2007</v>
      </c>
      <c r="B35" s="6">
        <v>4617</v>
      </c>
      <c r="C35" s="6">
        <v>17859</v>
      </c>
      <c r="D35" s="6">
        <v>4677</v>
      </c>
      <c r="E35" s="7">
        <f t="shared" si="0"/>
        <v>25.852511338820761</v>
      </c>
      <c r="F35" s="7">
        <f t="shared" si="1"/>
        <v>26.188476398454561</v>
      </c>
      <c r="G35" s="7">
        <f>(Demografisk_försörjningskvot[[#This Row],[0–14]]+Demografisk_försörjningskvot[[#This Row],[65+]])/Demografisk_försörjningskvot[[#This Row],[15–64]]*100</f>
        <v>52.040987737275323</v>
      </c>
      <c r="I35" s="5">
        <f t="shared" si="5"/>
        <v>2007</v>
      </c>
      <c r="J35" s="6">
        <v>4617</v>
      </c>
      <c r="K35" s="6">
        <v>17859</v>
      </c>
      <c r="L35" s="6">
        <v>4677</v>
      </c>
      <c r="M35" s="7">
        <f t="shared" si="2"/>
        <v>25.852511338820761</v>
      </c>
      <c r="N35" s="7">
        <f t="shared" si="3"/>
        <v>26.188476398454561</v>
      </c>
      <c r="O35" s="7">
        <f>(Demografisk_försörjningskvotSC[[#This Row],[0–14]]+Demografisk_försörjningskvotSC[[#This Row],[65+]])/Demografisk_försörjningskvotSC[[#This Row],[15–64]]*100</f>
        <v>52.040987737275323</v>
      </c>
    </row>
    <row r="36" spans="1:15" x14ac:dyDescent="0.2">
      <c r="A36" s="5">
        <f t="shared" si="4"/>
        <v>2008</v>
      </c>
      <c r="B36" s="6">
        <v>4625</v>
      </c>
      <c r="C36" s="6">
        <v>18052</v>
      </c>
      <c r="D36" s="6">
        <v>4779</v>
      </c>
      <c r="E36" s="7">
        <f t="shared" si="0"/>
        <v>25.620429869266566</v>
      </c>
      <c r="F36" s="7">
        <f t="shared" si="1"/>
        <v>26.473520939508088</v>
      </c>
      <c r="G36" s="7">
        <f>(Demografisk_försörjningskvot[[#This Row],[0–14]]+Demografisk_försörjningskvot[[#This Row],[65+]])/Demografisk_försörjningskvot[[#This Row],[15–64]]*100</f>
        <v>52.09395080877465</v>
      </c>
      <c r="I36" s="5">
        <f t="shared" si="5"/>
        <v>2008</v>
      </c>
      <c r="J36" s="6">
        <v>4625</v>
      </c>
      <c r="K36" s="6">
        <v>18052</v>
      </c>
      <c r="L36" s="6">
        <v>4779</v>
      </c>
      <c r="M36" s="7">
        <f t="shared" si="2"/>
        <v>25.620429869266566</v>
      </c>
      <c r="N36" s="7">
        <f t="shared" si="3"/>
        <v>26.473520939508088</v>
      </c>
      <c r="O36" s="7">
        <f>(Demografisk_försörjningskvotSC[[#This Row],[0–14]]+Demografisk_försörjningskvotSC[[#This Row],[65+]])/Demografisk_försörjningskvotSC[[#This Row],[15–64]]*100</f>
        <v>52.09395080877465</v>
      </c>
    </row>
    <row r="37" spans="1:15" x14ac:dyDescent="0.2">
      <c r="A37" s="5">
        <f t="shared" si="4"/>
        <v>2009</v>
      </c>
      <c r="B37" s="6">
        <v>4634</v>
      </c>
      <c r="C37" s="6">
        <v>18167</v>
      </c>
      <c r="D37" s="6">
        <v>4933</v>
      </c>
      <c r="E37" s="7">
        <f t="shared" si="0"/>
        <v>25.507788847911044</v>
      </c>
      <c r="F37" s="7">
        <f t="shared" si="1"/>
        <v>27.153630208620029</v>
      </c>
      <c r="G37" s="7">
        <f>(Demografisk_försörjningskvot[[#This Row],[0–14]]+Demografisk_försörjningskvot[[#This Row],[65+]])/Demografisk_försörjningskvot[[#This Row],[15–64]]*100</f>
        <v>52.661419056531081</v>
      </c>
      <c r="I37" s="5">
        <f t="shared" si="5"/>
        <v>2009</v>
      </c>
      <c r="J37" s="6">
        <v>4634</v>
      </c>
      <c r="K37" s="6">
        <v>18167</v>
      </c>
      <c r="L37" s="6">
        <v>4933</v>
      </c>
      <c r="M37" s="7">
        <f t="shared" si="2"/>
        <v>25.507788847911044</v>
      </c>
      <c r="N37" s="7">
        <f t="shared" si="3"/>
        <v>27.153630208620029</v>
      </c>
      <c r="O37" s="7">
        <f>(Demografisk_försörjningskvotSC[[#This Row],[0–14]]+Demografisk_försörjningskvotSC[[#This Row],[65+]])/Demografisk_försörjningskvotSC[[#This Row],[15–64]]*100</f>
        <v>52.661419056531081</v>
      </c>
    </row>
    <row r="38" spans="1:15" x14ac:dyDescent="0.2">
      <c r="A38" s="5">
        <f t="shared" si="4"/>
        <v>2010</v>
      </c>
      <c r="B38" s="6">
        <v>4582</v>
      </c>
      <c r="C38" s="6">
        <v>18280</v>
      </c>
      <c r="D38" s="6">
        <v>5145</v>
      </c>
      <c r="E38" s="7">
        <f t="shared" si="0"/>
        <v>25.065645514223196</v>
      </c>
      <c r="F38" s="7">
        <f t="shared" si="1"/>
        <v>28.145514223194752</v>
      </c>
      <c r="G38" s="7">
        <f>(Demografisk_försörjningskvot[[#This Row],[0–14]]+Demografisk_försörjningskvot[[#This Row],[65+]])/Demografisk_försörjningskvot[[#This Row],[15–64]]*100</f>
        <v>53.211159737417944</v>
      </c>
      <c r="I38" s="5">
        <f t="shared" si="5"/>
        <v>2010</v>
      </c>
      <c r="J38" s="6">
        <v>4582</v>
      </c>
      <c r="K38" s="6">
        <v>18280</v>
      </c>
      <c r="L38" s="6">
        <v>5145</v>
      </c>
      <c r="M38" s="7">
        <f t="shared" si="2"/>
        <v>25.065645514223196</v>
      </c>
      <c r="N38" s="7">
        <f t="shared" si="3"/>
        <v>28.145514223194752</v>
      </c>
      <c r="O38" s="7">
        <f>(Demografisk_försörjningskvotSC[[#This Row],[0–14]]+Demografisk_försörjningskvotSC[[#This Row],[65+]])/Demografisk_försörjningskvotSC[[#This Row],[15–64]]*100</f>
        <v>53.211159737417944</v>
      </c>
    </row>
    <row r="39" spans="1:15" x14ac:dyDescent="0.2">
      <c r="A39" s="5">
        <f t="shared" si="4"/>
        <v>2011</v>
      </c>
      <c r="B39" s="6">
        <v>4645</v>
      </c>
      <c r="C39" s="6">
        <v>18352</v>
      </c>
      <c r="D39" s="6">
        <v>5358</v>
      </c>
      <c r="E39" s="7">
        <f t="shared" si="0"/>
        <v>25.31059285091543</v>
      </c>
      <c r="F39" s="7">
        <f t="shared" si="1"/>
        <v>29.195727986050567</v>
      </c>
      <c r="G39" s="7">
        <f>(Demografisk_försörjningskvot[[#This Row],[0–14]]+Demografisk_försörjningskvot[[#This Row],[65+]])/Demografisk_försörjningskvot[[#This Row],[15–64]]*100</f>
        <v>54.50632083696599</v>
      </c>
      <c r="I39" s="5">
        <f t="shared" si="5"/>
        <v>2011</v>
      </c>
      <c r="J39" s="6">
        <v>4645</v>
      </c>
      <c r="K39" s="6">
        <v>18352</v>
      </c>
      <c r="L39" s="6">
        <v>5358</v>
      </c>
      <c r="M39" s="7">
        <f t="shared" si="2"/>
        <v>25.31059285091543</v>
      </c>
      <c r="N39" s="7">
        <f t="shared" si="3"/>
        <v>29.195727986050567</v>
      </c>
      <c r="O39" s="7">
        <f>(Demografisk_försörjningskvotSC[[#This Row],[0–14]]+Demografisk_försörjningskvotSC[[#This Row],[65+]])/Demografisk_försörjningskvotSC[[#This Row],[15–64]]*100</f>
        <v>54.50632083696599</v>
      </c>
    </row>
    <row r="40" spans="1:15" x14ac:dyDescent="0.2">
      <c r="A40" s="5">
        <f t="shared" si="4"/>
        <v>2012</v>
      </c>
      <c r="B40" s="6">
        <v>4665</v>
      </c>
      <c r="C40" s="6">
        <v>18310</v>
      </c>
      <c r="D40" s="6">
        <v>5527</v>
      </c>
      <c r="E40" s="7">
        <f t="shared" si="0"/>
        <v>25.477880939377389</v>
      </c>
      <c r="F40" s="7">
        <f t="shared" si="1"/>
        <v>30.185690879300932</v>
      </c>
      <c r="G40" s="7">
        <f>(Demografisk_försörjningskvot[[#This Row],[0–14]]+Demografisk_försörjningskvot[[#This Row],[65+]])/Demografisk_försörjningskvot[[#This Row],[15–64]]*100</f>
        <v>55.663571818678314</v>
      </c>
      <c r="I40" s="5">
        <f t="shared" si="5"/>
        <v>2012</v>
      </c>
      <c r="J40" s="6">
        <v>4665</v>
      </c>
      <c r="K40" s="6">
        <v>18310</v>
      </c>
      <c r="L40" s="6">
        <v>5527</v>
      </c>
      <c r="M40" s="7">
        <f t="shared" si="2"/>
        <v>25.477880939377389</v>
      </c>
      <c r="N40" s="7">
        <f t="shared" si="3"/>
        <v>30.185690879300932</v>
      </c>
      <c r="O40" s="7">
        <f>(Demografisk_försörjningskvotSC[[#This Row],[0–14]]+Demografisk_försörjningskvotSC[[#This Row],[65+]])/Demografisk_försörjningskvotSC[[#This Row],[15–64]]*100</f>
        <v>55.663571818678314</v>
      </c>
    </row>
    <row r="41" spans="1:15" x14ac:dyDescent="0.2">
      <c r="A41" s="5">
        <f t="shared" si="4"/>
        <v>2013</v>
      </c>
      <c r="B41" s="6">
        <v>4658</v>
      </c>
      <c r="C41" s="6">
        <v>18303</v>
      </c>
      <c r="D41" s="6">
        <v>5705</v>
      </c>
      <c r="E41" s="7">
        <f t="shared" si="0"/>
        <v>25.449379883079278</v>
      </c>
      <c r="F41" s="7">
        <f t="shared" si="1"/>
        <v>31.16975359230727</v>
      </c>
      <c r="G41" s="7">
        <f>(Demografisk_försörjningskvot[[#This Row],[0–14]]+Demografisk_försörjningskvot[[#This Row],[65+]])/Demografisk_försörjningskvot[[#This Row],[15–64]]*100</f>
        <v>56.619133475386555</v>
      </c>
      <c r="I41" s="5">
        <f t="shared" si="5"/>
        <v>2013</v>
      </c>
      <c r="J41" s="6">
        <v>4658</v>
      </c>
      <c r="K41" s="6">
        <v>18303</v>
      </c>
      <c r="L41" s="6">
        <v>5705</v>
      </c>
      <c r="M41" s="7">
        <f t="shared" si="2"/>
        <v>25.449379883079278</v>
      </c>
      <c r="N41" s="7">
        <f t="shared" si="3"/>
        <v>31.16975359230727</v>
      </c>
      <c r="O41" s="7">
        <f>(Demografisk_försörjningskvotSC[[#This Row],[0–14]]+Demografisk_försörjningskvotSC[[#This Row],[65+]])/Demografisk_försörjningskvotSC[[#This Row],[15–64]]*100</f>
        <v>56.619133475386555</v>
      </c>
    </row>
    <row r="42" spans="1:15" x14ac:dyDescent="0.2">
      <c r="A42" s="5">
        <f t="shared" si="4"/>
        <v>2014</v>
      </c>
      <c r="B42" s="6">
        <v>4696</v>
      </c>
      <c r="C42" s="6">
        <v>18321</v>
      </c>
      <c r="D42" s="6">
        <v>5899</v>
      </c>
      <c r="E42" s="7">
        <f t="shared" si="0"/>
        <v>25.631788657824355</v>
      </c>
      <c r="F42" s="7">
        <f t="shared" si="1"/>
        <v>32.198024125320671</v>
      </c>
      <c r="G42" s="7">
        <f>(Demografisk_försörjningskvot[[#This Row],[0–14]]+Demografisk_försörjningskvot[[#This Row],[65+]])/Demografisk_försörjningskvot[[#This Row],[15–64]]*100</f>
        <v>57.82981278314503</v>
      </c>
      <c r="I42" s="5">
        <f t="shared" si="5"/>
        <v>2014</v>
      </c>
      <c r="J42" s="6">
        <v>4696</v>
      </c>
      <c r="K42" s="6">
        <v>18321</v>
      </c>
      <c r="L42" s="6">
        <v>5899</v>
      </c>
      <c r="M42" s="7">
        <f t="shared" si="2"/>
        <v>25.631788657824355</v>
      </c>
      <c r="N42" s="7">
        <f t="shared" si="3"/>
        <v>32.198024125320671</v>
      </c>
      <c r="O42" s="7">
        <f>(Demografisk_försörjningskvotSC[[#This Row],[0–14]]+Demografisk_försörjningskvotSC[[#This Row],[65+]])/Demografisk_försörjningskvotSC[[#This Row],[15–64]]*100</f>
        <v>57.82981278314503</v>
      </c>
    </row>
    <row r="43" spans="1:15" x14ac:dyDescent="0.2">
      <c r="A43" s="5">
        <f t="shared" si="4"/>
        <v>2015</v>
      </c>
      <c r="B43" s="6">
        <v>4691</v>
      </c>
      <c r="C43" s="6">
        <v>18269</v>
      </c>
      <c r="D43" s="6">
        <v>6023</v>
      </c>
      <c r="E43" s="7">
        <f t="shared" si="0"/>
        <v>25.677376977393401</v>
      </c>
      <c r="F43" s="7">
        <f t="shared" si="1"/>
        <v>32.968416443155071</v>
      </c>
      <c r="G43" s="7">
        <f>(Demografisk_försörjningskvot[[#This Row],[0–14]]+Demografisk_försörjningskvot[[#This Row],[65+]])/Demografisk_försörjningskvot[[#This Row],[15–64]]*100</f>
        <v>58.645793420548472</v>
      </c>
      <c r="I43" s="5">
        <f t="shared" si="5"/>
        <v>2015</v>
      </c>
      <c r="J43" s="6">
        <v>4691</v>
      </c>
      <c r="K43" s="6">
        <v>18269</v>
      </c>
      <c r="L43" s="6">
        <v>6023</v>
      </c>
      <c r="M43" s="7">
        <f t="shared" si="2"/>
        <v>25.677376977393401</v>
      </c>
      <c r="N43" s="7">
        <f t="shared" si="3"/>
        <v>32.968416443155071</v>
      </c>
      <c r="O43" s="7">
        <f>(Demografisk_försörjningskvotSC[[#This Row],[0–14]]+Demografisk_försörjningskvotSC[[#This Row],[65+]])/Demografisk_försörjningskvotSC[[#This Row],[15–64]]*100</f>
        <v>58.645793420548472</v>
      </c>
    </row>
    <row r="44" spans="1:15" x14ac:dyDescent="0.2">
      <c r="A44" s="5">
        <f t="shared" si="4"/>
        <v>2016</v>
      </c>
      <c r="B44" s="6">
        <v>4779</v>
      </c>
      <c r="C44" s="6">
        <v>18266</v>
      </c>
      <c r="D44" s="6">
        <v>6169</v>
      </c>
      <c r="E44" s="7">
        <f t="shared" si="0"/>
        <v>26.163363626409726</v>
      </c>
      <c r="F44" s="7">
        <f t="shared" si="1"/>
        <v>33.773130406219202</v>
      </c>
      <c r="G44" s="7">
        <f>(Demografisk_försörjningskvot[[#This Row],[0–14]]+Demografisk_försörjningskvot[[#This Row],[65+]])/Demografisk_försörjningskvot[[#This Row],[15–64]]*100</f>
        <v>59.936494032628929</v>
      </c>
      <c r="I44" s="5">
        <f t="shared" si="5"/>
        <v>2016</v>
      </c>
      <c r="J44" s="6">
        <v>4779</v>
      </c>
      <c r="K44" s="6">
        <v>18266</v>
      </c>
      <c r="L44" s="6">
        <v>6169</v>
      </c>
      <c r="M44" s="7">
        <f t="shared" si="2"/>
        <v>26.163363626409726</v>
      </c>
      <c r="N44" s="7">
        <f t="shared" si="3"/>
        <v>33.773130406219202</v>
      </c>
      <c r="O44" s="7">
        <f>(Demografisk_försörjningskvotSC[[#This Row],[0–14]]+Demografisk_försörjningskvotSC[[#This Row],[65+]])/Demografisk_försörjningskvotSC[[#This Row],[15–64]]*100</f>
        <v>59.936494032628929</v>
      </c>
    </row>
    <row r="45" spans="1:15" x14ac:dyDescent="0.2">
      <c r="A45" s="5">
        <f t="shared" si="4"/>
        <v>2017</v>
      </c>
      <c r="B45" s="6">
        <v>4842</v>
      </c>
      <c r="C45" s="6">
        <v>18246</v>
      </c>
      <c r="D45" s="6">
        <v>6401</v>
      </c>
      <c r="E45" s="7">
        <f t="shared" si="0"/>
        <v>26.537323248931273</v>
      </c>
      <c r="F45" s="7">
        <f t="shared" si="1"/>
        <v>35.0816617340787</v>
      </c>
      <c r="G45" s="7">
        <f>(Demografisk_försörjningskvot[[#This Row],[0–14]]+Demografisk_försörjningskvot[[#This Row],[65+]])/Demografisk_försörjningskvot[[#This Row],[15–64]]*100</f>
        <v>61.618984983009973</v>
      </c>
      <c r="I45" s="5">
        <f t="shared" si="5"/>
        <v>2017</v>
      </c>
      <c r="J45" s="6">
        <v>4842</v>
      </c>
      <c r="K45" s="6">
        <v>18246</v>
      </c>
      <c r="L45" s="6">
        <v>6401</v>
      </c>
      <c r="M45" s="7">
        <f t="shared" si="2"/>
        <v>26.537323248931273</v>
      </c>
      <c r="N45" s="7">
        <f t="shared" si="3"/>
        <v>35.0816617340787</v>
      </c>
      <c r="O45" s="7">
        <f>(Demografisk_försörjningskvotSC[[#This Row],[0–14]]+Demografisk_försörjningskvotSC[[#This Row],[65+]])/Demografisk_försörjningskvotSC[[#This Row],[15–64]]*100</f>
        <v>61.618984983009973</v>
      </c>
    </row>
    <row r="46" spans="1:15" x14ac:dyDescent="0.2">
      <c r="A46" s="5">
        <f t="shared" si="4"/>
        <v>2018</v>
      </c>
      <c r="B46" s="6">
        <v>4953</v>
      </c>
      <c r="C46" s="6">
        <v>18216</v>
      </c>
      <c r="D46" s="6">
        <v>6620</v>
      </c>
      <c r="E46" s="7">
        <f t="shared" si="0"/>
        <v>27.190382081686433</v>
      </c>
      <c r="F46" s="7">
        <f t="shared" si="1"/>
        <v>36.341677646025474</v>
      </c>
      <c r="G46" s="7">
        <f>(Demografisk_försörjningskvot[[#This Row],[0–14]]+Demografisk_försörjningskvot[[#This Row],[65+]])/Demografisk_försörjningskvot[[#This Row],[15–64]]*100</f>
        <v>63.532059727711896</v>
      </c>
      <c r="I46" s="5">
        <f t="shared" si="5"/>
        <v>2018</v>
      </c>
      <c r="J46" s="6">
        <v>4953</v>
      </c>
      <c r="K46" s="6">
        <v>18216</v>
      </c>
      <c r="L46" s="6">
        <v>6620</v>
      </c>
      <c r="M46" s="7">
        <f t="shared" si="2"/>
        <v>27.190382081686433</v>
      </c>
      <c r="N46" s="7">
        <f t="shared" si="3"/>
        <v>36.341677646025474</v>
      </c>
      <c r="O46" s="7">
        <f>(Demografisk_försörjningskvotSC[[#This Row],[0–14]]+Demografisk_försörjningskvotSC[[#This Row],[65+]])/Demografisk_försörjningskvotSC[[#This Row],[15–64]]*100</f>
        <v>63.532059727711896</v>
      </c>
    </row>
    <row r="47" spans="1:15" x14ac:dyDescent="0.2">
      <c r="A47" s="5">
        <f t="shared" si="4"/>
        <v>2019</v>
      </c>
      <c r="B47" s="6">
        <v>4942</v>
      </c>
      <c r="C47" s="6">
        <v>18156</v>
      </c>
      <c r="D47" s="6">
        <v>6786</v>
      </c>
      <c r="E47" s="7">
        <f t="shared" si="0"/>
        <v>27.219651905706105</v>
      </c>
      <c r="F47" s="7">
        <f t="shared" si="1"/>
        <v>37.376074025115663</v>
      </c>
      <c r="G47" s="7">
        <f>(Demografisk_försörjningskvot[[#This Row],[0–14]]+Demografisk_försörjningskvot[[#This Row],[65+]])/Demografisk_försörjningskvot[[#This Row],[15–64]]*100</f>
        <v>64.595725930821771</v>
      </c>
      <c r="I47" s="5">
        <f t="shared" si="5"/>
        <v>2019</v>
      </c>
      <c r="J47" s="6">
        <v>4942</v>
      </c>
      <c r="K47" s="6">
        <v>18156</v>
      </c>
      <c r="L47" s="6">
        <v>6786</v>
      </c>
      <c r="M47" s="7">
        <f t="shared" si="2"/>
        <v>27.219651905706105</v>
      </c>
      <c r="N47" s="7">
        <f t="shared" si="3"/>
        <v>37.376074025115663</v>
      </c>
      <c r="O47" s="7">
        <f>(Demografisk_försörjningskvotSC[[#This Row],[0–14]]+Demografisk_försörjningskvotSC[[#This Row],[65+]])/Demografisk_försörjningskvotSC[[#This Row],[15–64]]*100</f>
        <v>64.595725930821771</v>
      </c>
    </row>
    <row r="48" spans="1:15" x14ac:dyDescent="0.2">
      <c r="A48" s="5">
        <f t="shared" si="4"/>
        <v>2020</v>
      </c>
      <c r="B48" s="6">
        <v>4974</v>
      </c>
      <c r="C48" s="6">
        <v>18224</v>
      </c>
      <c r="D48" s="6">
        <v>6931</v>
      </c>
      <c r="E48" s="7">
        <f t="shared" si="0"/>
        <v>27.293678665496053</v>
      </c>
      <c r="F48" s="7">
        <f t="shared" si="1"/>
        <v>38.032265144863914</v>
      </c>
      <c r="G48" s="7">
        <f>(Demografisk_försörjningskvot[[#This Row],[0–14]]+Demografisk_försörjningskvot[[#This Row],[65+]])/Demografisk_försörjningskvot[[#This Row],[15–64]]*100</f>
        <v>65.325943810359959</v>
      </c>
      <c r="I48" s="5">
        <f t="shared" si="5"/>
        <v>2020</v>
      </c>
      <c r="J48" s="6">
        <v>4974</v>
      </c>
      <c r="K48" s="6">
        <v>18224</v>
      </c>
      <c r="L48" s="6">
        <v>6931</v>
      </c>
      <c r="M48" s="7">
        <f t="shared" si="2"/>
        <v>27.293678665496053</v>
      </c>
      <c r="N48" s="7">
        <f t="shared" si="3"/>
        <v>38.032265144863914</v>
      </c>
      <c r="O48" s="7">
        <f>(Demografisk_försörjningskvotSC[[#This Row],[0–14]]+Demografisk_försörjningskvotSC[[#This Row],[65+]])/Demografisk_försörjningskvotSC[[#This Row],[15–64]]*100</f>
        <v>65.325943810359959</v>
      </c>
    </row>
    <row r="49" spans="1:15" x14ac:dyDescent="0.2">
      <c r="A49" s="5">
        <f t="shared" si="4"/>
        <v>2021</v>
      </c>
      <c r="B49" s="6">
        <v>4985</v>
      </c>
      <c r="C49" s="6">
        <v>18259</v>
      </c>
      <c r="D49" s="6">
        <v>7100</v>
      </c>
      <c r="E49" s="7">
        <f t="shared" si="0"/>
        <v>27.301604688099019</v>
      </c>
      <c r="F49" s="7">
        <f t="shared" si="1"/>
        <v>38.884933457473025</v>
      </c>
      <c r="G49" s="7">
        <f>(Demografisk_försörjningskvot[[#This Row],[0–14]]+Demografisk_försörjningskvot[[#This Row],[65+]])/Demografisk_försörjningskvot[[#This Row],[15–64]]*100</f>
        <v>66.186538145572044</v>
      </c>
      <c r="I49" s="5">
        <f t="shared" si="5"/>
        <v>2021</v>
      </c>
      <c r="J49" s="6">
        <v>4985</v>
      </c>
      <c r="K49" s="6">
        <v>18259</v>
      </c>
      <c r="L49" s="6">
        <v>7100</v>
      </c>
      <c r="M49" s="7">
        <f t="shared" si="2"/>
        <v>27.301604688099019</v>
      </c>
      <c r="N49" s="7">
        <f t="shared" si="3"/>
        <v>38.884933457473025</v>
      </c>
      <c r="O49" s="7">
        <f>(Demografisk_försörjningskvotSC[[#This Row],[0–14]]+Demografisk_försörjningskvotSC[[#This Row],[65+]])/Demografisk_försörjningskvotSC[[#This Row],[15–64]]*100</f>
        <v>66.186538145572044</v>
      </c>
    </row>
    <row r="50" spans="1:15" ht="17.25" customHeight="1" x14ac:dyDescent="0.2">
      <c r="A50" s="5">
        <f t="shared" si="4"/>
        <v>2022</v>
      </c>
      <c r="B50" s="6">
        <v>4921</v>
      </c>
      <c r="C50" s="6">
        <v>18198</v>
      </c>
      <c r="D50" s="6">
        <v>7240</v>
      </c>
      <c r="E50" s="7">
        <f t="shared" si="0"/>
        <v>27.041433124519177</v>
      </c>
      <c r="F50" s="7">
        <f t="shared" si="1"/>
        <v>39.784591713375093</v>
      </c>
      <c r="G50" s="7">
        <f>(Demografisk_försörjningskvot[[#This Row],[0–14]]+Demografisk_försörjningskvot[[#This Row],[65+]])/Demografisk_försörjningskvot[[#This Row],[15–64]]*100</f>
        <v>66.826024837894266</v>
      </c>
      <c r="I50" s="5">
        <f t="shared" si="5"/>
        <v>2022</v>
      </c>
      <c r="J50" s="6">
        <v>4921</v>
      </c>
      <c r="K50" s="6">
        <v>18198</v>
      </c>
      <c r="L50" s="6">
        <v>7240</v>
      </c>
      <c r="M50" s="7">
        <f t="shared" si="2"/>
        <v>27.041433124519177</v>
      </c>
      <c r="N50" s="7">
        <f t="shared" si="3"/>
        <v>39.784591713375093</v>
      </c>
      <c r="O50" s="7">
        <f>(Demografisk_försörjningskvotSC[[#This Row],[0–14]]+Demografisk_försörjningskvotSC[[#This Row],[65+]])/Demografisk_försörjningskvotSC[[#This Row],[15–64]]*100</f>
        <v>66.826024837894266</v>
      </c>
    </row>
    <row r="51" spans="1:15" x14ac:dyDescent="0.2">
      <c r="A51" s="10">
        <f t="shared" si="4"/>
        <v>2023</v>
      </c>
      <c r="B51" s="11">
        <v>4970</v>
      </c>
      <c r="C51" s="11">
        <v>18734</v>
      </c>
      <c r="D51" s="11">
        <v>7249</v>
      </c>
      <c r="E51" s="12">
        <f t="shared" si="0"/>
        <v>26.529305006939254</v>
      </c>
      <c r="F51" s="12">
        <f t="shared" si="1"/>
        <v>38.6943525141454</v>
      </c>
      <c r="G51" s="12">
        <f>(Demografisk_försörjningskvot[[#This Row],[0–14]]+Demografisk_försörjningskvot[[#This Row],[65+]])/Demografisk_försörjningskvot[[#This Row],[15–64]]*100</f>
        <v>65.223657521084661</v>
      </c>
      <c r="I51" s="10">
        <f t="shared" si="5"/>
        <v>2023</v>
      </c>
      <c r="J51" s="11">
        <v>5007</v>
      </c>
      <c r="K51" s="11">
        <v>18541</v>
      </c>
      <c r="L51" s="11">
        <v>7329</v>
      </c>
      <c r="M51" s="12">
        <f t="shared" si="2"/>
        <v>27.005015910684428</v>
      </c>
      <c r="N51" s="12">
        <f t="shared" si="3"/>
        <v>39.528612264710638</v>
      </c>
      <c r="O51" s="12">
        <f>(Demografisk_försörjningskvotSC[[#This Row],[0–14]]+Demografisk_försörjningskvotSC[[#This Row],[65+]])/Demografisk_försörjningskvotSC[[#This Row],[15–64]]*100</f>
        <v>66.533628175395066</v>
      </c>
    </row>
    <row r="52" spans="1:15" x14ac:dyDescent="0.2">
      <c r="A52" s="10">
        <f t="shared" si="4"/>
        <v>2024</v>
      </c>
      <c r="B52" s="11">
        <v>5002</v>
      </c>
      <c r="C52" s="11">
        <v>18799</v>
      </c>
      <c r="D52" s="11">
        <v>7382</v>
      </c>
      <c r="E52" s="12">
        <f t="shared" si="0"/>
        <v>26.607798287142931</v>
      </c>
      <c r="F52" s="12">
        <f t="shared" si="1"/>
        <v>39.268046172668761</v>
      </c>
      <c r="G52" s="12">
        <f>(Demografisk_försörjningskvot[[#This Row],[0–14]]+Demografisk_försörjningskvot[[#This Row],[65+]])/Demografisk_försörjningskvot[[#This Row],[15–64]]*100</f>
        <v>65.875844459811688</v>
      </c>
      <c r="I52" s="10">
        <f t="shared" si="5"/>
        <v>2024</v>
      </c>
      <c r="J52" s="11">
        <v>5034</v>
      </c>
      <c r="K52" s="11">
        <v>18586</v>
      </c>
      <c r="L52" s="11">
        <v>7471</v>
      </c>
      <c r="M52" s="12">
        <f t="shared" si="2"/>
        <v>27.08490261487141</v>
      </c>
      <c r="N52" s="12">
        <f t="shared" si="3"/>
        <v>40.19692241472076</v>
      </c>
      <c r="O52" s="12">
        <f>(Demografisk_försörjningskvotSC[[#This Row],[0–14]]+Demografisk_försörjningskvotSC[[#This Row],[65+]])/Demografisk_försörjningskvotSC[[#This Row],[15–64]]*100</f>
        <v>67.28182502959217</v>
      </c>
    </row>
    <row r="53" spans="1:15" x14ac:dyDescent="0.2">
      <c r="A53" s="10">
        <f t="shared" si="4"/>
        <v>2025</v>
      </c>
      <c r="B53" s="11">
        <v>5009</v>
      </c>
      <c r="C53" s="11">
        <v>18873</v>
      </c>
      <c r="D53" s="11">
        <v>7524</v>
      </c>
      <c r="E53" s="12">
        <f t="shared" si="0"/>
        <v>26.540560589201505</v>
      </c>
      <c r="F53" s="12">
        <f t="shared" si="1"/>
        <v>39.866475917978065</v>
      </c>
      <c r="G53" s="12">
        <f>(Demografisk_försörjningskvot[[#This Row],[0–14]]+Demografisk_försörjningskvot[[#This Row],[65+]])/Demografisk_försörjningskvot[[#This Row],[15–64]]*100</f>
        <v>66.407036507179569</v>
      </c>
      <c r="I53" s="10">
        <f t="shared" si="5"/>
        <v>2025</v>
      </c>
      <c r="J53" s="11">
        <v>5029</v>
      </c>
      <c r="K53" s="11">
        <v>18649</v>
      </c>
      <c r="L53" s="11">
        <v>7615</v>
      </c>
      <c r="M53" s="12">
        <f t="shared" si="2"/>
        <v>26.96659338302322</v>
      </c>
      <c r="N53" s="12">
        <f t="shared" si="3"/>
        <v>40.83328864818489</v>
      </c>
      <c r="O53" s="12">
        <f>(Demografisk_försörjningskvotSC[[#This Row],[0–14]]+Demografisk_försörjningskvotSC[[#This Row],[65+]])/Demografisk_försörjningskvotSC[[#This Row],[15–64]]*100</f>
        <v>67.799882031208099</v>
      </c>
    </row>
    <row r="54" spans="1:15" x14ac:dyDescent="0.2">
      <c r="A54" s="10">
        <f t="shared" si="4"/>
        <v>2026</v>
      </c>
      <c r="B54" s="11">
        <v>5013</v>
      </c>
      <c r="C54" s="11">
        <v>18989</v>
      </c>
      <c r="D54" s="11">
        <v>7632</v>
      </c>
      <c r="E54" s="12">
        <f t="shared" si="0"/>
        <v>26.399494444151877</v>
      </c>
      <c r="F54" s="12">
        <f t="shared" si="1"/>
        <v>40.191689925746481</v>
      </c>
      <c r="G54" s="12">
        <f>(Demografisk_försörjningskvot[[#This Row],[0–14]]+Demografisk_försörjningskvot[[#This Row],[65+]])/Demografisk_försörjningskvot[[#This Row],[15–64]]*100</f>
        <v>66.591184369898357</v>
      </c>
      <c r="I54" s="10">
        <f t="shared" si="5"/>
        <v>2026</v>
      </c>
      <c r="J54" s="11">
        <v>5013</v>
      </c>
      <c r="K54" s="11">
        <v>18749</v>
      </c>
      <c r="L54" s="11">
        <v>7726</v>
      </c>
      <c r="M54" s="12">
        <f t="shared" si="2"/>
        <v>26.737425996053123</v>
      </c>
      <c r="N54" s="12">
        <f t="shared" si="3"/>
        <v>41.207531068323647</v>
      </c>
      <c r="O54" s="12">
        <f>(Demografisk_försörjningskvotSC[[#This Row],[0–14]]+Demografisk_försörjningskvotSC[[#This Row],[65+]])/Demografisk_försörjningskvotSC[[#This Row],[15–64]]*100</f>
        <v>67.944957064376766</v>
      </c>
    </row>
    <row r="55" spans="1:15" x14ac:dyDescent="0.2">
      <c r="A55" s="10">
        <f t="shared" si="4"/>
        <v>2027</v>
      </c>
      <c r="B55" s="11">
        <v>5020</v>
      </c>
      <c r="C55" s="11">
        <v>19074</v>
      </c>
      <c r="D55" s="11">
        <v>7765</v>
      </c>
      <c r="E55" s="12">
        <f t="shared" si="0"/>
        <v>26.318548809898289</v>
      </c>
      <c r="F55" s="12">
        <f t="shared" si="1"/>
        <v>40.709866834434308</v>
      </c>
      <c r="G55" s="12">
        <f>(Demografisk_försörjningskvot[[#This Row],[0–14]]+Demografisk_försörjningskvot[[#This Row],[65+]])/Demografisk_försörjningskvot[[#This Row],[15–64]]*100</f>
        <v>67.028415644332597</v>
      </c>
      <c r="I55" s="10">
        <f t="shared" si="5"/>
        <v>2027</v>
      </c>
      <c r="J55" s="11">
        <v>5011</v>
      </c>
      <c r="K55" s="11">
        <v>18795</v>
      </c>
      <c r="L55" s="11">
        <v>7869</v>
      </c>
      <c r="M55" s="12">
        <f t="shared" si="2"/>
        <v>26.661346102686885</v>
      </c>
      <c r="N55" s="12">
        <f t="shared" si="3"/>
        <v>41.867517956903434</v>
      </c>
      <c r="O55" s="12">
        <f>(Demografisk_försörjningskvotSC[[#This Row],[0–14]]+Demografisk_försörjningskvotSC[[#This Row],[65+]])/Demografisk_försörjningskvotSC[[#This Row],[15–64]]*100</f>
        <v>68.528864059590319</v>
      </c>
    </row>
    <row r="56" spans="1:15" x14ac:dyDescent="0.2">
      <c r="A56" s="10">
        <f t="shared" si="4"/>
        <v>2028</v>
      </c>
      <c r="B56" s="11">
        <v>5026</v>
      </c>
      <c r="C56" s="11">
        <v>19164</v>
      </c>
      <c r="D56" s="11">
        <v>7884</v>
      </c>
      <c r="E56" s="12">
        <f t="shared" si="0"/>
        <v>26.226257566270089</v>
      </c>
      <c r="F56" s="12">
        <f t="shared" si="1"/>
        <v>41.139636819035694</v>
      </c>
      <c r="G56" s="12">
        <f>(Demografisk_försörjningskvot[[#This Row],[0–14]]+Demografisk_försörjningskvot[[#This Row],[65+]])/Demografisk_försörjningskvot[[#This Row],[15–64]]*100</f>
        <v>67.365894385305779</v>
      </c>
      <c r="I56" s="10">
        <f t="shared" si="5"/>
        <v>2028</v>
      </c>
      <c r="J56" s="11">
        <v>4994</v>
      </c>
      <c r="K56" s="11">
        <v>18866</v>
      </c>
      <c r="L56" s="11">
        <v>7995</v>
      </c>
      <c r="M56" s="12">
        <f t="shared" si="2"/>
        <v>26.470900031803247</v>
      </c>
      <c r="N56" s="12">
        <f t="shared" si="3"/>
        <v>42.377822537898865</v>
      </c>
      <c r="O56" s="12">
        <f>(Demografisk_försörjningskvotSC[[#This Row],[0–14]]+Demografisk_försörjningskvotSC[[#This Row],[65+]])/Demografisk_försörjningskvotSC[[#This Row],[15–64]]*100</f>
        <v>68.848722569702119</v>
      </c>
    </row>
    <row r="57" spans="1:15" x14ac:dyDescent="0.2">
      <c r="A57" s="10">
        <f t="shared" si="4"/>
        <v>2029</v>
      </c>
      <c r="B57" s="11">
        <v>5029</v>
      </c>
      <c r="C57" s="11">
        <v>19238</v>
      </c>
      <c r="D57" s="11">
        <v>8018</v>
      </c>
      <c r="E57" s="12">
        <f t="shared" si="0"/>
        <v>26.140970994905917</v>
      </c>
      <c r="F57" s="12">
        <f t="shared" si="1"/>
        <v>41.677929098658907</v>
      </c>
      <c r="G57" s="12">
        <f>(Demografisk_försörjningskvot[[#This Row],[0–14]]+Demografisk_försörjningskvot[[#This Row],[65+]])/Demografisk_försörjningskvot[[#This Row],[15–64]]*100</f>
        <v>67.818900093564821</v>
      </c>
      <c r="I57" s="10">
        <f t="shared" si="5"/>
        <v>2029</v>
      </c>
      <c r="J57" s="11">
        <v>4970</v>
      </c>
      <c r="K57" s="11">
        <v>18919</v>
      </c>
      <c r="L57" s="11">
        <v>8139</v>
      </c>
      <c r="M57" s="12">
        <f t="shared" si="2"/>
        <v>26.269887414768224</v>
      </c>
      <c r="N57" s="12">
        <f t="shared" si="3"/>
        <v>43.020244198953435</v>
      </c>
      <c r="O57" s="12">
        <f>(Demografisk_försörjningskvotSC[[#This Row],[0–14]]+Demografisk_försörjningskvotSC[[#This Row],[65+]])/Demografisk_försörjningskvotSC[[#This Row],[15–64]]*100</f>
        <v>69.290131613721655</v>
      </c>
    </row>
    <row r="58" spans="1:15" x14ac:dyDescent="0.2">
      <c r="A58" s="10">
        <f t="shared" si="4"/>
        <v>2030</v>
      </c>
      <c r="B58" s="11">
        <v>5035</v>
      </c>
      <c r="C58" s="11">
        <v>19270</v>
      </c>
      <c r="D58" s="11">
        <v>8194</v>
      </c>
      <c r="E58" s="12">
        <f t="shared" si="0"/>
        <v>26.128697457187339</v>
      </c>
      <c r="F58" s="12">
        <f t="shared" si="1"/>
        <v>42.522055007784118</v>
      </c>
      <c r="G58" s="12">
        <f>(Demografisk_försörjningskvot[[#This Row],[0–14]]+Demografisk_försörjningskvot[[#This Row],[65+]])/Demografisk_försörjningskvot[[#This Row],[15–64]]*100</f>
        <v>68.650752464971447</v>
      </c>
      <c r="I58" s="10">
        <f t="shared" si="5"/>
        <v>2030</v>
      </c>
      <c r="J58" s="11">
        <v>4960</v>
      </c>
      <c r="K58" s="11">
        <v>18914</v>
      </c>
      <c r="L58" s="11">
        <v>8323</v>
      </c>
      <c r="M58" s="12">
        <f t="shared" si="2"/>
        <v>26.223961087025483</v>
      </c>
      <c r="N58" s="12">
        <f t="shared" si="3"/>
        <v>44.004441154700224</v>
      </c>
      <c r="O58" s="12">
        <f>(Demografisk_försörjningskvotSC[[#This Row],[0–14]]+Demografisk_försörjningskvotSC[[#This Row],[65+]])/Demografisk_försörjningskvotSC[[#This Row],[15–64]]*100</f>
        <v>70.228402241725703</v>
      </c>
    </row>
    <row r="59" spans="1:15" x14ac:dyDescent="0.2">
      <c r="A59" s="10">
        <f t="shared" ref="A59:A68" si="6">A58+1</f>
        <v>2031</v>
      </c>
      <c r="B59" s="11">
        <v>5041</v>
      </c>
      <c r="C59" s="11">
        <v>19328</v>
      </c>
      <c r="D59" s="11">
        <v>8329</v>
      </c>
      <c r="E59" s="12">
        <f t="shared" ref="E59:E68" si="7">B59/C59*100</f>
        <v>26.081332781456958</v>
      </c>
      <c r="F59" s="12">
        <f t="shared" ref="F59:F68" si="8">D59/C59*100</f>
        <v>43.092922185430467</v>
      </c>
      <c r="G59" s="12">
        <f>(Demografisk_försörjningskvot[[#This Row],[0–14]]+Demografisk_försörjningskvot[[#This Row],[65+]])/Demografisk_försörjningskvot[[#This Row],[15–64]]*100</f>
        <v>69.174254966887418</v>
      </c>
      <c r="I59" s="10">
        <f t="shared" si="5"/>
        <v>2031</v>
      </c>
      <c r="J59" s="11">
        <v>4934</v>
      </c>
      <c r="K59" s="11">
        <v>18957</v>
      </c>
      <c r="L59" s="11">
        <v>8461</v>
      </c>
      <c r="M59" s="12">
        <f t="shared" si="2"/>
        <v>26.027324998681227</v>
      </c>
      <c r="N59" s="12">
        <f t="shared" si="3"/>
        <v>44.632589544759192</v>
      </c>
      <c r="O59" s="12">
        <f>(Demografisk_försörjningskvotSC[[#This Row],[0–14]]+Demografisk_försörjningskvotSC[[#This Row],[65+]])/Demografisk_försörjningskvotSC[[#This Row],[15–64]]*100</f>
        <v>70.659914543440422</v>
      </c>
    </row>
    <row r="60" spans="1:15" x14ac:dyDescent="0.2">
      <c r="A60" s="10">
        <f t="shared" si="6"/>
        <v>2032</v>
      </c>
      <c r="B60" s="11">
        <v>5058</v>
      </c>
      <c r="C60" s="11">
        <v>19339</v>
      </c>
      <c r="D60" s="11">
        <v>8510</v>
      </c>
      <c r="E60" s="12">
        <f t="shared" si="7"/>
        <v>26.154403019804541</v>
      </c>
      <c r="F60" s="12">
        <f t="shared" si="8"/>
        <v>44.004343554475412</v>
      </c>
      <c r="G60" s="12">
        <f>(Demografisk_försörjningskvot[[#This Row],[0–14]]+Demografisk_försörjningskvot[[#This Row],[65+]])/Demografisk_försörjningskvot[[#This Row],[15–64]]*100</f>
        <v>70.158746574279945</v>
      </c>
      <c r="I60" s="10">
        <f t="shared" si="5"/>
        <v>2032</v>
      </c>
      <c r="J60" s="11">
        <v>4935</v>
      </c>
      <c r="K60" s="11">
        <v>18932</v>
      </c>
      <c r="L60" s="11">
        <v>8638</v>
      </c>
      <c r="M60" s="12">
        <f t="shared" si="2"/>
        <v>26.066976547644199</v>
      </c>
      <c r="N60" s="12">
        <f t="shared" si="3"/>
        <v>45.62645256708219</v>
      </c>
      <c r="O60" s="12">
        <f>(Demografisk_försörjningskvotSC[[#This Row],[0–14]]+Demografisk_försörjningskvotSC[[#This Row],[65+]])/Demografisk_försörjningskvotSC[[#This Row],[15–64]]*100</f>
        <v>71.693429114726399</v>
      </c>
    </row>
    <row r="61" spans="1:15" x14ac:dyDescent="0.2">
      <c r="A61" s="10">
        <f t="shared" si="6"/>
        <v>2033</v>
      </c>
      <c r="B61" s="11">
        <v>5070</v>
      </c>
      <c r="C61" s="11">
        <v>19389</v>
      </c>
      <c r="D61" s="11">
        <v>8647</v>
      </c>
      <c r="E61" s="12">
        <f t="shared" si="7"/>
        <v>26.148847284542782</v>
      </c>
      <c r="F61" s="12">
        <f t="shared" si="8"/>
        <v>44.597452163597914</v>
      </c>
      <c r="G61" s="12">
        <f>(Demografisk_försörjningskvot[[#This Row],[0–14]]+Demografisk_försörjningskvot[[#This Row],[65+]])/Demografisk_försörjningskvot[[#This Row],[15–64]]*100</f>
        <v>70.746299448140704</v>
      </c>
      <c r="I61" s="10">
        <f t="shared" si="5"/>
        <v>2033</v>
      </c>
      <c r="J61" s="11">
        <v>4940</v>
      </c>
      <c r="K61" s="11">
        <v>18940</v>
      </c>
      <c r="L61" s="11">
        <v>8773</v>
      </c>
      <c r="M61" s="12">
        <f t="shared" si="2"/>
        <v>26.082365364308341</v>
      </c>
      <c r="N61" s="12">
        <f t="shared" si="3"/>
        <v>46.319957761351638</v>
      </c>
      <c r="O61" s="12">
        <f>(Demografisk_försörjningskvotSC[[#This Row],[0–14]]+Demografisk_försörjningskvotSC[[#This Row],[65+]])/Demografisk_försörjningskvotSC[[#This Row],[15–64]]*100</f>
        <v>72.40232312565999</v>
      </c>
    </row>
    <row r="62" spans="1:15" x14ac:dyDescent="0.2">
      <c r="A62" s="10">
        <f t="shared" si="6"/>
        <v>2034</v>
      </c>
      <c r="B62" s="11">
        <v>5078</v>
      </c>
      <c r="C62" s="11">
        <v>19485</v>
      </c>
      <c r="D62" s="11">
        <v>8741</v>
      </c>
      <c r="E62" s="12">
        <f t="shared" si="7"/>
        <v>26.061072619964076</v>
      </c>
      <c r="F62" s="12">
        <f t="shared" si="8"/>
        <v>44.860148832435208</v>
      </c>
      <c r="G62" s="12">
        <f>(Demografisk_försörjningskvot[[#This Row],[0–14]]+Demografisk_försörjningskvot[[#This Row],[65+]])/Demografisk_försörjningskvot[[#This Row],[15–64]]*100</f>
        <v>70.92122145239928</v>
      </c>
      <c r="I62" s="10">
        <f t="shared" si="5"/>
        <v>2034</v>
      </c>
      <c r="J62" s="11">
        <v>4954</v>
      </c>
      <c r="K62" s="11">
        <v>18988</v>
      </c>
      <c r="L62" s="11">
        <v>8850</v>
      </c>
      <c r="M62" s="12">
        <f t="shared" si="2"/>
        <v>26.090162207710133</v>
      </c>
      <c r="N62" s="12">
        <f t="shared" si="3"/>
        <v>46.608384242679584</v>
      </c>
      <c r="O62" s="12">
        <f>(Demografisk_försörjningskvotSC[[#This Row],[0–14]]+Demografisk_försörjningskvotSC[[#This Row],[65+]])/Demografisk_försörjningskvotSC[[#This Row],[15–64]]*100</f>
        <v>72.698546450389728</v>
      </c>
    </row>
    <row r="63" spans="1:15" x14ac:dyDescent="0.2">
      <c r="A63" s="10">
        <f t="shared" si="6"/>
        <v>2035</v>
      </c>
      <c r="B63" s="11">
        <v>5086</v>
      </c>
      <c r="C63" s="11">
        <v>19575</v>
      </c>
      <c r="D63" s="11">
        <v>8838</v>
      </c>
      <c r="E63" s="12">
        <f t="shared" si="7"/>
        <v>25.982120051085566</v>
      </c>
      <c r="F63" s="12">
        <f t="shared" si="8"/>
        <v>45.149425287356323</v>
      </c>
      <c r="G63" s="12">
        <f>(Demografisk_försörjningskvot[[#This Row],[0–14]]+Demografisk_försörjningskvot[[#This Row],[65+]])/Demografisk_försörjningskvot[[#This Row],[15–64]]*100</f>
        <v>71.131545338441896</v>
      </c>
      <c r="I63" s="10">
        <f t="shared" si="5"/>
        <v>2035</v>
      </c>
      <c r="J63" s="11">
        <v>4966</v>
      </c>
      <c r="K63" s="11">
        <v>19026</v>
      </c>
      <c r="L63" s="11">
        <v>8937</v>
      </c>
      <c r="M63" s="12">
        <f t="shared" si="2"/>
        <v>26.101124776621464</v>
      </c>
      <c r="N63" s="12">
        <f t="shared" si="3"/>
        <v>46.972563859981079</v>
      </c>
      <c r="O63" s="12">
        <f>(Demografisk_försörjningskvotSC[[#This Row],[0–14]]+Demografisk_försörjningskvotSC[[#This Row],[65+]])/Demografisk_försörjningskvotSC[[#This Row],[15–64]]*100</f>
        <v>73.07368863660254</v>
      </c>
    </row>
    <row r="64" spans="1:15" x14ac:dyDescent="0.2">
      <c r="A64" s="10">
        <f t="shared" si="6"/>
        <v>2036</v>
      </c>
      <c r="B64" s="11">
        <v>5096</v>
      </c>
      <c r="C64" s="11">
        <v>19632</v>
      </c>
      <c r="D64" s="11">
        <v>8953</v>
      </c>
      <c r="E64" s="12">
        <f t="shared" si="7"/>
        <v>25.957620211898941</v>
      </c>
      <c r="F64" s="12">
        <f t="shared" si="8"/>
        <v>45.604115729421352</v>
      </c>
      <c r="G64" s="12">
        <f>(Demografisk_försörjningskvot[[#This Row],[0–14]]+Demografisk_försörjningskvot[[#This Row],[65+]])/Demografisk_försörjningskvot[[#This Row],[15–64]]*100</f>
        <v>71.561735941320293</v>
      </c>
      <c r="I64" s="10">
        <f t="shared" si="5"/>
        <v>2036</v>
      </c>
      <c r="J64" s="11">
        <v>4970</v>
      </c>
      <c r="K64" s="11">
        <v>19051</v>
      </c>
      <c r="L64" s="11">
        <v>9036</v>
      </c>
      <c r="M64" s="12">
        <f t="shared" si="2"/>
        <v>26.087869403180935</v>
      </c>
      <c r="N64" s="12">
        <f t="shared" si="3"/>
        <v>47.430581071859748</v>
      </c>
      <c r="O64" s="12">
        <f>(Demografisk_försörjningskvotSC[[#This Row],[0–14]]+Demografisk_försörjningskvotSC[[#This Row],[65+]])/Demografisk_försörjningskvotSC[[#This Row],[15–64]]*100</f>
        <v>73.51845047504068</v>
      </c>
    </row>
    <row r="65" spans="1:15" x14ac:dyDescent="0.2">
      <c r="A65" s="10">
        <f t="shared" si="6"/>
        <v>2037</v>
      </c>
      <c r="B65" s="11">
        <v>5113</v>
      </c>
      <c r="C65" s="11">
        <v>19731</v>
      </c>
      <c r="D65" s="11">
        <v>9036</v>
      </c>
      <c r="E65" s="12">
        <f t="shared" si="7"/>
        <v>25.913537073640462</v>
      </c>
      <c r="F65" s="12">
        <f t="shared" si="8"/>
        <v>45.795955602858449</v>
      </c>
      <c r="G65" s="12">
        <f>(Demografisk_försörjningskvot[[#This Row],[0–14]]+Demografisk_försörjningskvot[[#This Row],[65+]])/Demografisk_försörjningskvot[[#This Row],[15–64]]*100</f>
        <v>71.709492676498911</v>
      </c>
      <c r="I65" s="10">
        <f t="shared" si="5"/>
        <v>2037</v>
      </c>
      <c r="J65" s="11">
        <v>4971</v>
      </c>
      <c r="K65" s="11">
        <v>19107</v>
      </c>
      <c r="L65" s="11">
        <v>9104</v>
      </c>
      <c r="M65" s="12">
        <f t="shared" si="2"/>
        <v>26.016643115088712</v>
      </c>
      <c r="N65" s="12">
        <f t="shared" si="3"/>
        <v>47.647459046422775</v>
      </c>
      <c r="O65" s="12">
        <f>(Demografisk_försörjningskvotSC[[#This Row],[0–14]]+Demografisk_försörjningskvotSC[[#This Row],[65+]])/Demografisk_försörjningskvotSC[[#This Row],[15–64]]*100</f>
        <v>73.664102161511494</v>
      </c>
    </row>
    <row r="66" spans="1:15" x14ac:dyDescent="0.2">
      <c r="A66" s="10">
        <f t="shared" si="6"/>
        <v>2038</v>
      </c>
      <c r="B66" s="11">
        <v>5121</v>
      </c>
      <c r="C66" s="11">
        <v>19807</v>
      </c>
      <c r="D66" s="11">
        <v>9122</v>
      </c>
      <c r="E66" s="12">
        <f t="shared" si="7"/>
        <v>25.854495885293076</v>
      </c>
      <c r="F66" s="12">
        <f t="shared" si="8"/>
        <v>46.054425203210982</v>
      </c>
      <c r="G66" s="12">
        <f>(Demografisk_försörjningskvot[[#This Row],[0–14]]+Demografisk_försörjningskvot[[#This Row],[65+]])/Demografisk_försörjningskvot[[#This Row],[15–64]]*100</f>
        <v>71.908921088504059</v>
      </c>
      <c r="I66" s="10">
        <f t="shared" si="5"/>
        <v>2038</v>
      </c>
      <c r="J66" s="11">
        <v>4976</v>
      </c>
      <c r="K66" s="11">
        <v>19153</v>
      </c>
      <c r="L66" s="11">
        <v>9181</v>
      </c>
      <c r="M66" s="12">
        <f t="shared" si="2"/>
        <v>25.980264188377799</v>
      </c>
      <c r="N66" s="12">
        <f t="shared" si="3"/>
        <v>47.935049339529058</v>
      </c>
      <c r="O66" s="12">
        <f>(Demografisk_försörjningskvotSC[[#This Row],[0–14]]+Demografisk_försörjningskvotSC[[#This Row],[65+]])/Demografisk_försörjningskvotSC[[#This Row],[15–64]]*100</f>
        <v>73.915313527906861</v>
      </c>
    </row>
    <row r="67" spans="1:15" x14ac:dyDescent="0.2">
      <c r="A67" s="10">
        <f t="shared" si="6"/>
        <v>2039</v>
      </c>
      <c r="B67" s="11">
        <v>5138</v>
      </c>
      <c r="C67" s="11">
        <v>19893</v>
      </c>
      <c r="D67" s="11">
        <v>9205</v>
      </c>
      <c r="E67" s="12">
        <f t="shared" si="7"/>
        <v>25.828180767104008</v>
      </c>
      <c r="F67" s="12">
        <f t="shared" si="8"/>
        <v>46.272558186296685</v>
      </c>
      <c r="G67" s="12">
        <f>(Demografisk_försörjningskvot[[#This Row],[0–14]]+Demografisk_försörjningskvot[[#This Row],[65+]])/Demografisk_försörjningskvot[[#This Row],[15–64]]*100</f>
        <v>72.100738953400693</v>
      </c>
      <c r="I67" s="10">
        <f t="shared" si="5"/>
        <v>2039</v>
      </c>
      <c r="J67" s="11">
        <v>4982</v>
      </c>
      <c r="K67" s="11">
        <v>19210</v>
      </c>
      <c r="L67" s="11">
        <v>9246</v>
      </c>
      <c r="M67" s="12">
        <f t="shared" ref="M67:M68" si="9">J67/K67*100</f>
        <v>25.934409161894845</v>
      </c>
      <c r="N67" s="12">
        <f t="shared" ref="N67:N68" si="10">L67/K67*100</f>
        <v>48.131181676210304</v>
      </c>
      <c r="O67" s="12">
        <f>(Demografisk_försörjningskvotSC[[#This Row],[0–14]]+Demografisk_försörjningskvotSC[[#This Row],[65+]])/Demografisk_försörjningskvotSC[[#This Row],[15–64]]*100</f>
        <v>74.065590838105152</v>
      </c>
    </row>
    <row r="68" spans="1:15" x14ac:dyDescent="0.2">
      <c r="A68" s="10">
        <f t="shared" si="6"/>
        <v>2040</v>
      </c>
      <c r="B68" s="11">
        <v>5156</v>
      </c>
      <c r="C68" s="11">
        <v>19977</v>
      </c>
      <c r="D68" s="11">
        <v>9284</v>
      </c>
      <c r="E68" s="12">
        <f t="shared" si="7"/>
        <v>25.809681133303297</v>
      </c>
      <c r="F68" s="12">
        <f t="shared" si="8"/>
        <v>46.473444461130299</v>
      </c>
      <c r="G68" s="12">
        <f>(Demografisk_försörjningskvot[[#This Row],[0–14]]+Demografisk_försörjningskvot[[#This Row],[65+]])/Demografisk_försörjningskvot[[#This Row],[15–64]]*100</f>
        <v>72.283125594433599</v>
      </c>
      <c r="I68" s="10">
        <f t="shared" si="5"/>
        <v>2040</v>
      </c>
      <c r="J68" s="11">
        <v>4988</v>
      </c>
      <c r="K68" s="11">
        <v>19255</v>
      </c>
      <c r="L68" s="11">
        <v>9312</v>
      </c>
      <c r="M68" s="12">
        <f t="shared" si="9"/>
        <v>25.904959750714102</v>
      </c>
      <c r="N68" s="12">
        <f t="shared" si="10"/>
        <v>48.361464554661126</v>
      </c>
      <c r="O68" s="12">
        <f>(Demografisk_försörjningskvotSC[[#This Row],[0–14]]+Demografisk_försörjningskvotSC[[#This Row],[65+]])/Demografisk_försörjningskvotSC[[#This Row],[15–64]]*100</f>
        <v>74.266424305375224</v>
      </c>
    </row>
    <row r="69" spans="1:15" x14ac:dyDescent="0.2">
      <c r="A69" s="9" t="s">
        <v>7</v>
      </c>
      <c r="B69" s="6"/>
      <c r="C69" s="6"/>
      <c r="D69" s="6"/>
      <c r="E69" s="7"/>
      <c r="F69" s="7"/>
      <c r="G69" s="7"/>
      <c r="I69" s="9" t="s">
        <v>8</v>
      </c>
    </row>
    <row r="70" spans="1:15" x14ac:dyDescent="0.2">
      <c r="A70" s="8"/>
      <c r="B70" s="6"/>
      <c r="C70" s="6"/>
      <c r="D70" s="6"/>
      <c r="E70" s="7"/>
      <c r="F70" s="7"/>
      <c r="G70" s="7"/>
    </row>
    <row r="71" spans="1:15" x14ac:dyDescent="0.2">
      <c r="A71" s="8"/>
      <c r="B71" s="6"/>
      <c r="C71" s="6"/>
      <c r="D71" s="6"/>
      <c r="E71" s="7"/>
      <c r="F71" s="7"/>
      <c r="G71" s="7"/>
    </row>
    <row r="72" spans="1:15" x14ac:dyDescent="0.2">
      <c r="A72" s="8"/>
      <c r="B72" s="6"/>
      <c r="C72" s="6"/>
      <c r="D72" s="6"/>
      <c r="E72" s="7"/>
      <c r="F72" s="7"/>
      <c r="G72" s="7"/>
    </row>
    <row r="73" spans="1:15" x14ac:dyDescent="0.2">
      <c r="A73" s="8"/>
      <c r="B73" s="6"/>
      <c r="C73" s="6"/>
      <c r="D73" s="6"/>
      <c r="E73" s="7"/>
      <c r="F73" s="7"/>
      <c r="G73" s="7"/>
    </row>
    <row r="74" spans="1:15" x14ac:dyDescent="0.2">
      <c r="A74" s="8"/>
      <c r="B74" s="6"/>
      <c r="C74" s="6"/>
      <c r="D74" s="6"/>
      <c r="E74" s="7"/>
      <c r="F74" s="7"/>
      <c r="G74" s="7"/>
    </row>
    <row r="75" spans="1:15" x14ac:dyDescent="0.2">
      <c r="A75" s="8"/>
      <c r="B75" s="6"/>
      <c r="C75" s="6"/>
      <c r="D75" s="6"/>
      <c r="E75" s="7"/>
      <c r="F75" s="7"/>
      <c r="G75" s="7"/>
    </row>
    <row r="76" spans="1:15" x14ac:dyDescent="0.2">
      <c r="A76" s="8"/>
      <c r="B76" s="6"/>
      <c r="C76" s="6"/>
      <c r="D76" s="6"/>
      <c r="E76" s="7"/>
      <c r="F76" s="7"/>
      <c r="G76" s="7"/>
    </row>
    <row r="77" spans="1:15" x14ac:dyDescent="0.2">
      <c r="A77" s="8"/>
      <c r="B77" s="6"/>
      <c r="C77" s="6"/>
      <c r="D77" s="6"/>
      <c r="E77" s="7"/>
      <c r="F77" s="7"/>
      <c r="G77" s="7"/>
    </row>
    <row r="78" spans="1:15" x14ac:dyDescent="0.2">
      <c r="A78" s="8"/>
      <c r="B78" s="6"/>
      <c r="C78" s="6"/>
      <c r="D78" s="6"/>
      <c r="E78" s="7"/>
      <c r="F78" s="7"/>
      <c r="G78" s="7"/>
    </row>
  </sheetData>
  <pageMargins left="0.7" right="0.7" top="0.75" bottom="0.75" header="0.3" footer="0.3"/>
  <ignoredErrors>
    <ignoredError sqref="A3" calculatedColumn="1"/>
  </ignoredErrors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13CCD-8D57-4975-A33D-84C8EED092AA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2</vt:i4>
      </vt:variant>
    </vt:vector>
  </HeadingPairs>
  <TitlesOfParts>
    <vt:vector size="3" baseType="lpstr">
      <vt:lpstr>Tabell</vt:lpstr>
      <vt:lpstr>Sociolog12a</vt:lpstr>
      <vt:lpstr>Sociolog12b</vt:lpstr>
    </vt:vector>
  </TitlesOfParts>
  <Company>ASUB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Jonas Karlsson</cp:lastModifiedBy>
  <dcterms:created xsi:type="dcterms:W3CDTF">2012-06-13T06:48:35Z</dcterms:created>
  <dcterms:modified xsi:type="dcterms:W3CDTF">2023-04-05T12:51:14Z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97d5206edb1c4cd1beccef64461e31de</vt:lpwstr>
  </property>
</Properties>
</file>