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W:\H Webbplatsen\Excelfiler\Färdiga filer\Hållbar utveckling\Social hållbarhet\"/>
    </mc:Choice>
  </mc:AlternateContent>
  <xr:revisionPtr revIDLastSave="0" documentId="13_ncr:1_{242E71CF-BB0C-44F3-9883-4F4178E63A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ciolog12a" sheetId="4" r:id="rId1"/>
    <sheet name="Sociolog12b" sheetId="5" r:id="rId2"/>
    <sheet name="Sociolog12c" sheetId="7" r:id="rId3"/>
    <sheet name="Tabell" sheetId="1" r:id="rId4"/>
    <sheet name="ESRI_MAPINFO_SHEET" sheetId="6" state="very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9" i="1" l="1"/>
  <c r="I70" i="1" s="1"/>
  <c r="I71" i="1" s="1"/>
  <c r="M69" i="1"/>
  <c r="M70" i="1"/>
  <c r="M71" i="1"/>
  <c r="M72" i="1"/>
  <c r="M73" i="1"/>
  <c r="N69" i="1"/>
  <c r="N70" i="1"/>
  <c r="N71" i="1"/>
  <c r="N72" i="1"/>
  <c r="N73" i="1"/>
  <c r="O69" i="1"/>
  <c r="O70" i="1"/>
  <c r="O71" i="1"/>
  <c r="O72" i="1"/>
  <c r="O73" i="1"/>
  <c r="A53" i="1"/>
  <c r="E53" i="1"/>
  <c r="F53" i="1"/>
  <c r="G53" i="1"/>
  <c r="E69" i="1"/>
  <c r="E70" i="1"/>
  <c r="E71" i="1"/>
  <c r="E72" i="1"/>
  <c r="E73" i="1"/>
  <c r="F69" i="1"/>
  <c r="F70" i="1"/>
  <c r="F71" i="1"/>
  <c r="F72" i="1"/>
  <c r="F73" i="1"/>
  <c r="G69" i="1"/>
  <c r="G70" i="1"/>
  <c r="G71" i="1"/>
  <c r="G72" i="1"/>
  <c r="G73" i="1"/>
  <c r="W68" i="1"/>
  <c r="V68" i="1"/>
  <c r="U68" i="1"/>
  <c r="W67" i="1"/>
  <c r="V67" i="1"/>
  <c r="U67" i="1"/>
  <c r="W66" i="1"/>
  <c r="V66" i="1"/>
  <c r="U66" i="1"/>
  <c r="W65" i="1"/>
  <c r="V65" i="1"/>
  <c r="U65" i="1"/>
  <c r="W64" i="1"/>
  <c r="V64" i="1"/>
  <c r="U64" i="1"/>
  <c r="W63" i="1"/>
  <c r="V63" i="1"/>
  <c r="U63" i="1"/>
  <c r="W62" i="1"/>
  <c r="V62" i="1"/>
  <c r="U62" i="1"/>
  <c r="W61" i="1"/>
  <c r="V61" i="1"/>
  <c r="U61" i="1"/>
  <c r="W60" i="1"/>
  <c r="V60" i="1"/>
  <c r="U60" i="1"/>
  <c r="W59" i="1"/>
  <c r="V59" i="1"/>
  <c r="U59" i="1"/>
  <c r="W58" i="1"/>
  <c r="V58" i="1"/>
  <c r="U58" i="1"/>
  <c r="W57" i="1"/>
  <c r="V57" i="1"/>
  <c r="U57" i="1"/>
  <c r="W56" i="1"/>
  <c r="V56" i="1"/>
  <c r="U56" i="1"/>
  <c r="W55" i="1"/>
  <c r="V55" i="1"/>
  <c r="U55" i="1"/>
  <c r="W54" i="1"/>
  <c r="V54" i="1"/>
  <c r="U54" i="1"/>
  <c r="W53" i="1"/>
  <c r="V53" i="1"/>
  <c r="U53" i="1"/>
  <c r="W52" i="1"/>
  <c r="V52" i="1"/>
  <c r="U52" i="1"/>
  <c r="W51" i="1"/>
  <c r="V51" i="1"/>
  <c r="U51" i="1"/>
  <c r="W50" i="1"/>
  <c r="V50" i="1"/>
  <c r="U50" i="1"/>
  <c r="W49" i="1"/>
  <c r="V49" i="1"/>
  <c r="U49" i="1"/>
  <c r="W48" i="1"/>
  <c r="V48" i="1"/>
  <c r="U48" i="1"/>
  <c r="W47" i="1"/>
  <c r="V47" i="1"/>
  <c r="U47" i="1"/>
  <c r="W46" i="1"/>
  <c r="V46" i="1"/>
  <c r="U46" i="1"/>
  <c r="W45" i="1"/>
  <c r="V45" i="1"/>
  <c r="U45" i="1"/>
  <c r="W44" i="1"/>
  <c r="V44" i="1"/>
  <c r="U44" i="1"/>
  <c r="W43" i="1"/>
  <c r="V43" i="1"/>
  <c r="U43" i="1"/>
  <c r="W42" i="1"/>
  <c r="V42" i="1"/>
  <c r="U42" i="1"/>
  <c r="W41" i="1"/>
  <c r="V41" i="1"/>
  <c r="U41" i="1"/>
  <c r="W40" i="1"/>
  <c r="V40" i="1"/>
  <c r="U40" i="1"/>
  <c r="W39" i="1"/>
  <c r="V39" i="1"/>
  <c r="U39" i="1"/>
  <c r="W38" i="1"/>
  <c r="V38" i="1"/>
  <c r="U38" i="1"/>
  <c r="W37" i="1"/>
  <c r="V37" i="1"/>
  <c r="U37" i="1"/>
  <c r="W36" i="1"/>
  <c r="V36" i="1"/>
  <c r="U36" i="1"/>
  <c r="W35" i="1"/>
  <c r="V35" i="1"/>
  <c r="U35" i="1"/>
  <c r="W34" i="1"/>
  <c r="V34" i="1"/>
  <c r="U34" i="1"/>
  <c r="W33" i="1"/>
  <c r="V33" i="1"/>
  <c r="U33" i="1"/>
  <c r="W32" i="1"/>
  <c r="V32" i="1"/>
  <c r="U32" i="1"/>
  <c r="W31" i="1"/>
  <c r="V31" i="1"/>
  <c r="U31" i="1"/>
  <c r="W30" i="1"/>
  <c r="V30" i="1"/>
  <c r="U30" i="1"/>
  <c r="W29" i="1"/>
  <c r="V29" i="1"/>
  <c r="U29" i="1"/>
  <c r="W28" i="1"/>
  <c r="V28" i="1"/>
  <c r="U28" i="1"/>
  <c r="W27" i="1"/>
  <c r="V27" i="1"/>
  <c r="U27" i="1"/>
  <c r="W26" i="1"/>
  <c r="V26" i="1"/>
  <c r="U26" i="1"/>
  <c r="W25" i="1"/>
  <c r="V25" i="1"/>
  <c r="U25" i="1"/>
  <c r="W24" i="1"/>
  <c r="V24" i="1"/>
  <c r="U24" i="1"/>
  <c r="W23" i="1"/>
  <c r="V23" i="1"/>
  <c r="U23" i="1"/>
  <c r="W22" i="1"/>
  <c r="V22" i="1"/>
  <c r="U22" i="1"/>
  <c r="W21" i="1"/>
  <c r="V21" i="1"/>
  <c r="U21" i="1"/>
  <c r="W20" i="1"/>
  <c r="V20" i="1"/>
  <c r="U20" i="1"/>
  <c r="W19" i="1"/>
  <c r="V19" i="1"/>
  <c r="U19" i="1"/>
  <c r="W18" i="1"/>
  <c r="V18" i="1"/>
  <c r="U18" i="1"/>
  <c r="W17" i="1"/>
  <c r="V17" i="1"/>
  <c r="U17" i="1"/>
  <c r="W16" i="1"/>
  <c r="V16" i="1"/>
  <c r="U16" i="1"/>
  <c r="W15" i="1"/>
  <c r="V15" i="1"/>
  <c r="U15" i="1"/>
  <c r="W14" i="1"/>
  <c r="V14" i="1"/>
  <c r="U14" i="1"/>
  <c r="W13" i="1"/>
  <c r="V13" i="1"/>
  <c r="U13" i="1"/>
  <c r="W12" i="1"/>
  <c r="V12" i="1"/>
  <c r="U12" i="1"/>
  <c r="W11" i="1"/>
  <c r="V11" i="1"/>
  <c r="U11" i="1"/>
  <c r="W10" i="1"/>
  <c r="V10" i="1"/>
  <c r="U10" i="1"/>
  <c r="W9" i="1"/>
  <c r="V9" i="1"/>
  <c r="U9" i="1"/>
  <c r="W8" i="1"/>
  <c r="V8" i="1"/>
  <c r="U8" i="1"/>
  <c r="W7" i="1"/>
  <c r="V7" i="1"/>
  <c r="U7" i="1"/>
  <c r="W6" i="1"/>
  <c r="V6" i="1"/>
  <c r="U6" i="1"/>
  <c r="W5" i="1"/>
  <c r="V5" i="1"/>
  <c r="U5" i="1"/>
  <c r="W4" i="1"/>
  <c r="V4" i="1"/>
  <c r="U4" i="1"/>
  <c r="Q4" i="1"/>
  <c r="Q5" i="1" s="1"/>
  <c r="W3" i="1"/>
  <c r="V3" i="1"/>
  <c r="U3" i="1"/>
  <c r="E59" i="1"/>
  <c r="E60" i="1"/>
  <c r="E61" i="1"/>
  <c r="E62" i="1"/>
  <c r="E63" i="1"/>
  <c r="E64" i="1"/>
  <c r="E65" i="1"/>
  <c r="E66" i="1"/>
  <c r="E67" i="1"/>
  <c r="E68" i="1"/>
  <c r="F59" i="1"/>
  <c r="F60" i="1"/>
  <c r="F61" i="1"/>
  <c r="F62" i="1"/>
  <c r="F63" i="1"/>
  <c r="F64" i="1"/>
  <c r="F65" i="1"/>
  <c r="F66" i="1"/>
  <c r="F67" i="1"/>
  <c r="F68" i="1"/>
  <c r="G59" i="1"/>
  <c r="G60" i="1"/>
  <c r="G61" i="1"/>
  <c r="G62" i="1"/>
  <c r="G63" i="1"/>
  <c r="G64" i="1"/>
  <c r="G65" i="1"/>
  <c r="G66" i="1"/>
  <c r="G67" i="1"/>
  <c r="G68" i="1"/>
  <c r="I72" i="1" l="1"/>
  <c r="I73" i="1" s="1"/>
  <c r="I1" i="1"/>
  <c r="Q6" i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O68" i="1"/>
  <c r="N68" i="1"/>
  <c r="M68" i="1"/>
  <c r="O67" i="1"/>
  <c r="N67" i="1"/>
  <c r="M67" i="1"/>
  <c r="O66" i="1"/>
  <c r="N66" i="1"/>
  <c r="M66" i="1"/>
  <c r="O65" i="1"/>
  <c r="N65" i="1"/>
  <c r="M65" i="1"/>
  <c r="O64" i="1"/>
  <c r="N64" i="1"/>
  <c r="M64" i="1"/>
  <c r="O63" i="1"/>
  <c r="N63" i="1"/>
  <c r="M63" i="1"/>
  <c r="O62" i="1"/>
  <c r="N62" i="1"/>
  <c r="M62" i="1"/>
  <c r="O61" i="1"/>
  <c r="N61" i="1"/>
  <c r="M61" i="1"/>
  <c r="O60" i="1"/>
  <c r="N60" i="1"/>
  <c r="M60" i="1"/>
  <c r="O59" i="1"/>
  <c r="N59" i="1"/>
  <c r="M59" i="1"/>
  <c r="O58" i="1"/>
  <c r="N58" i="1"/>
  <c r="M58" i="1"/>
  <c r="O57" i="1"/>
  <c r="N57" i="1"/>
  <c r="M57" i="1"/>
  <c r="O56" i="1"/>
  <c r="N56" i="1"/>
  <c r="M56" i="1"/>
  <c r="O55" i="1"/>
  <c r="N55" i="1"/>
  <c r="M55" i="1"/>
  <c r="O54" i="1"/>
  <c r="N54" i="1"/>
  <c r="M54" i="1"/>
  <c r="O53" i="1"/>
  <c r="N53" i="1"/>
  <c r="M53" i="1"/>
  <c r="O52" i="1"/>
  <c r="N52" i="1"/>
  <c r="M52" i="1"/>
  <c r="O51" i="1"/>
  <c r="N51" i="1"/>
  <c r="M51" i="1"/>
  <c r="O50" i="1"/>
  <c r="N50" i="1"/>
  <c r="M50" i="1"/>
  <c r="O49" i="1"/>
  <c r="N49" i="1"/>
  <c r="M49" i="1"/>
  <c r="O48" i="1"/>
  <c r="N48" i="1"/>
  <c r="M48" i="1"/>
  <c r="O47" i="1"/>
  <c r="N47" i="1"/>
  <c r="M47" i="1"/>
  <c r="O46" i="1"/>
  <c r="N46" i="1"/>
  <c r="M46" i="1"/>
  <c r="O45" i="1"/>
  <c r="N45" i="1"/>
  <c r="M45" i="1"/>
  <c r="O44" i="1"/>
  <c r="N44" i="1"/>
  <c r="M44" i="1"/>
  <c r="O43" i="1"/>
  <c r="N43" i="1"/>
  <c r="M43" i="1"/>
  <c r="O42" i="1"/>
  <c r="N42" i="1"/>
  <c r="M42" i="1"/>
  <c r="O41" i="1"/>
  <c r="N41" i="1"/>
  <c r="M41" i="1"/>
  <c r="O40" i="1"/>
  <c r="N40" i="1"/>
  <c r="M40" i="1"/>
  <c r="O39" i="1"/>
  <c r="N39" i="1"/>
  <c r="M39" i="1"/>
  <c r="O38" i="1"/>
  <c r="N38" i="1"/>
  <c r="M38" i="1"/>
  <c r="O37" i="1"/>
  <c r="N37" i="1"/>
  <c r="M37" i="1"/>
  <c r="O36" i="1"/>
  <c r="N36" i="1"/>
  <c r="M36" i="1"/>
  <c r="O35" i="1"/>
  <c r="N35" i="1"/>
  <c r="M35" i="1"/>
  <c r="O34" i="1"/>
  <c r="N34" i="1"/>
  <c r="M34" i="1"/>
  <c r="O33" i="1"/>
  <c r="N33" i="1"/>
  <c r="M33" i="1"/>
  <c r="O32" i="1"/>
  <c r="N32" i="1"/>
  <c r="M32" i="1"/>
  <c r="O31" i="1"/>
  <c r="N31" i="1"/>
  <c r="M31" i="1"/>
  <c r="O30" i="1"/>
  <c r="N30" i="1"/>
  <c r="M30" i="1"/>
  <c r="O29" i="1"/>
  <c r="N29" i="1"/>
  <c r="M29" i="1"/>
  <c r="O28" i="1"/>
  <c r="N28" i="1"/>
  <c r="M28" i="1"/>
  <c r="O27" i="1"/>
  <c r="N27" i="1"/>
  <c r="M27" i="1"/>
  <c r="O26" i="1"/>
  <c r="N26" i="1"/>
  <c r="M26" i="1"/>
  <c r="O25" i="1"/>
  <c r="N25" i="1"/>
  <c r="M25" i="1"/>
  <c r="O24" i="1"/>
  <c r="N24" i="1"/>
  <c r="M24" i="1"/>
  <c r="O23" i="1"/>
  <c r="N23" i="1"/>
  <c r="M23" i="1"/>
  <c r="O22" i="1"/>
  <c r="N22" i="1"/>
  <c r="M22" i="1"/>
  <c r="O21" i="1"/>
  <c r="N21" i="1"/>
  <c r="M21" i="1"/>
  <c r="O20" i="1"/>
  <c r="N20" i="1"/>
  <c r="M20" i="1"/>
  <c r="O19" i="1"/>
  <c r="N19" i="1"/>
  <c r="M19" i="1"/>
  <c r="O18" i="1"/>
  <c r="N18" i="1"/>
  <c r="M18" i="1"/>
  <c r="O17" i="1"/>
  <c r="N17" i="1"/>
  <c r="M17" i="1"/>
  <c r="O16" i="1"/>
  <c r="N16" i="1"/>
  <c r="M16" i="1"/>
  <c r="O15" i="1"/>
  <c r="N15" i="1"/>
  <c r="M15" i="1"/>
  <c r="O14" i="1"/>
  <c r="N14" i="1"/>
  <c r="M14" i="1"/>
  <c r="O13" i="1"/>
  <c r="N13" i="1"/>
  <c r="M13" i="1"/>
  <c r="O12" i="1"/>
  <c r="N12" i="1"/>
  <c r="M12" i="1"/>
  <c r="O11" i="1"/>
  <c r="N11" i="1"/>
  <c r="M11" i="1"/>
  <c r="O10" i="1"/>
  <c r="N10" i="1"/>
  <c r="M10" i="1"/>
  <c r="O9" i="1"/>
  <c r="N9" i="1"/>
  <c r="M9" i="1"/>
  <c r="O8" i="1"/>
  <c r="N8" i="1"/>
  <c r="M8" i="1"/>
  <c r="O7" i="1"/>
  <c r="N7" i="1"/>
  <c r="M7" i="1"/>
  <c r="O6" i="1"/>
  <c r="N6" i="1"/>
  <c r="M6" i="1"/>
  <c r="O5" i="1"/>
  <c r="N5" i="1"/>
  <c r="M5" i="1"/>
  <c r="O4" i="1"/>
  <c r="N4" i="1"/>
  <c r="M4" i="1"/>
  <c r="I4" i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O3" i="1"/>
  <c r="N3" i="1"/>
  <c r="M3" i="1"/>
  <c r="Q1" i="1" l="1"/>
  <c r="I46" i="1"/>
  <c r="I47" i="1" s="1"/>
  <c r="I48" i="1" l="1"/>
  <c r="I49" i="1" s="1"/>
  <c r="G58" i="1"/>
  <c r="F58" i="1"/>
  <c r="E58" i="1"/>
  <c r="G57" i="1"/>
  <c r="F57" i="1"/>
  <c r="E57" i="1"/>
  <c r="G56" i="1"/>
  <c r="F56" i="1"/>
  <c r="E56" i="1"/>
  <c r="G55" i="1"/>
  <c r="F55" i="1"/>
  <c r="E55" i="1"/>
  <c r="G54" i="1"/>
  <c r="F54" i="1"/>
  <c r="E54" i="1"/>
  <c r="G52" i="1"/>
  <c r="F52" i="1"/>
  <c r="E52" i="1"/>
  <c r="G51" i="1"/>
  <c r="F51" i="1"/>
  <c r="E51" i="1"/>
  <c r="G50" i="1"/>
  <c r="F50" i="1"/>
  <c r="E50" i="1"/>
  <c r="G49" i="1"/>
  <c r="F49" i="1"/>
  <c r="E49" i="1"/>
  <c r="G48" i="1"/>
  <c r="F48" i="1"/>
  <c r="E48" i="1"/>
  <c r="G47" i="1"/>
  <c r="F47" i="1"/>
  <c r="E47" i="1"/>
  <c r="G46" i="1"/>
  <c r="F46" i="1"/>
  <c r="E46" i="1"/>
  <c r="G45" i="1"/>
  <c r="F45" i="1"/>
  <c r="E45" i="1"/>
  <c r="G44" i="1"/>
  <c r="F44" i="1"/>
  <c r="E44" i="1"/>
  <c r="G43" i="1"/>
  <c r="F43" i="1"/>
  <c r="E43" i="1"/>
  <c r="G42" i="1"/>
  <c r="F42" i="1"/>
  <c r="E42" i="1"/>
  <c r="G41" i="1"/>
  <c r="F41" i="1"/>
  <c r="E41" i="1"/>
  <c r="G40" i="1"/>
  <c r="F40" i="1"/>
  <c r="E40" i="1"/>
  <c r="G39" i="1"/>
  <c r="F39" i="1"/>
  <c r="E39" i="1"/>
  <c r="F38" i="1"/>
  <c r="E38" i="1"/>
  <c r="E37" i="1"/>
  <c r="F37" i="1"/>
  <c r="G37" i="1"/>
  <c r="F36" i="1"/>
  <c r="E36" i="1"/>
  <c r="E35" i="1"/>
  <c r="F35" i="1"/>
  <c r="G35" i="1"/>
  <c r="F34" i="1"/>
  <c r="E34" i="1"/>
  <c r="E33" i="1"/>
  <c r="F33" i="1"/>
  <c r="G33" i="1"/>
  <c r="F32" i="1"/>
  <c r="E32" i="1"/>
  <c r="E31" i="1"/>
  <c r="F31" i="1"/>
  <c r="G31" i="1"/>
  <c r="F30" i="1"/>
  <c r="E30" i="1"/>
  <c r="E29" i="1"/>
  <c r="F29" i="1"/>
  <c r="G29" i="1"/>
  <c r="F28" i="1"/>
  <c r="E28" i="1"/>
  <c r="E27" i="1"/>
  <c r="F27" i="1"/>
  <c r="G27" i="1"/>
  <c r="F26" i="1"/>
  <c r="E26" i="1"/>
  <c r="E25" i="1"/>
  <c r="F25" i="1"/>
  <c r="G25" i="1"/>
  <c r="F24" i="1"/>
  <c r="E24" i="1"/>
  <c r="E23" i="1"/>
  <c r="F23" i="1"/>
  <c r="G23" i="1"/>
  <c r="F22" i="1"/>
  <c r="E22" i="1"/>
  <c r="E21" i="1"/>
  <c r="F21" i="1"/>
  <c r="G21" i="1"/>
  <c r="F20" i="1"/>
  <c r="E20" i="1"/>
  <c r="E19" i="1"/>
  <c r="F19" i="1"/>
  <c r="G19" i="1"/>
  <c r="F18" i="1"/>
  <c r="E18" i="1"/>
  <c r="E17" i="1"/>
  <c r="F17" i="1"/>
  <c r="G17" i="1"/>
  <c r="F16" i="1"/>
  <c r="E16" i="1"/>
  <c r="E15" i="1"/>
  <c r="F15" i="1"/>
  <c r="G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  <c r="G5" i="1"/>
  <c r="F5" i="1"/>
  <c r="E5" i="1"/>
  <c r="G4" i="1"/>
  <c r="F4" i="1"/>
  <c r="E4" i="1"/>
  <c r="A4" i="1"/>
  <c r="A5" i="1" s="1"/>
  <c r="G3" i="1"/>
  <c r="F3" i="1"/>
  <c r="E3" i="1"/>
  <c r="I50" i="1" l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G16" i="1"/>
  <c r="G18" i="1"/>
  <c r="G20" i="1"/>
  <c r="G22" i="1"/>
  <c r="G24" i="1"/>
  <c r="G26" i="1"/>
  <c r="G28" i="1"/>
  <c r="G30" i="1"/>
  <c r="G32" i="1"/>
  <c r="G34" i="1"/>
  <c r="G36" i="1"/>
  <c r="G38" i="1"/>
  <c r="A41" i="1" l="1"/>
  <c r="A42" i="1" s="1"/>
  <c r="A43" i="1" s="1"/>
  <c r="A44" i="1" s="1"/>
  <c r="A45" i="1" s="1"/>
  <c r="A46" i="1" l="1"/>
  <c r="A47" i="1" s="1"/>
  <c r="A48" i="1" l="1"/>
  <c r="A49" i="1" s="1"/>
  <c r="A50" i="1" s="1"/>
  <c r="A51" i="1" s="1"/>
  <c r="A52" i="1" s="1"/>
  <c r="A54" i="1" l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1" i="1"/>
</calcChain>
</file>

<file path=xl/sharedStrings.xml><?xml version="1.0" encoding="utf-8"?>
<sst xmlns="http://schemas.openxmlformats.org/spreadsheetml/2006/main" count="24" uniqueCount="10">
  <si>
    <t>År</t>
  </si>
  <si>
    <t>65+</t>
  </si>
  <si>
    <t>Dependency, 65+</t>
  </si>
  <si>
    <t>Dependency, totalt</t>
  </si>
  <si>
    <t>0–14</t>
  </si>
  <si>
    <t>15–64</t>
  </si>
  <si>
    <t>Dependency, 0–14</t>
  </si>
  <si>
    <t>Källa: ÅSUB prognos år 2019 (basscenario)</t>
  </si>
  <si>
    <t>Källa: ÅSUB prognos år 2025</t>
  </si>
  <si>
    <t>Källa: Statistikcentralen prognos år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</si>
</sst>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*&quot;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3" fontId="5" fillId="0" borderId="0" xfId="0" applyNumberFormat="1" applyFont="1"/>
    <xf numFmtId="165" fontId="5" fillId="0" borderId="0" xfId="0" applyNumberFormat="1" applyFont="1"/>
  </cellXfs>
  <cellStyles count="1">
    <cellStyle name="Normal" xfId="0" builtinId="0"/>
  </cellStyles>
  <dxfs count="27"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4" formatCode="0&quot;*&quot;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FF0000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9"/>
        <color rgb="FFFF0000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9"/>
        <color rgb="FFFF0000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9"/>
        <color rgb="FFFF0000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rgb="FFFF0000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rgb="FFFF0000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color rgb="FFFF0000"/>
        <name val="Calibri"/>
        <scheme val="minor"/>
      </font>
      <numFmt numFmtId="164" formatCode="0&quot;*&quot;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rgb="FFFF0000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5" formatCode="0.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9"/>
        <name val="Calibri"/>
        <scheme val="minor"/>
      </font>
      <numFmt numFmtId="164" formatCode="0&quot;*&quot;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3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2.xml"/><Relationship Id="rId4" Type="http://schemas.openxmlformats.org/officeDocument/2006/relationships/worksheet" Target="work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Tabell!$A$1</c:f>
          <c:strCache>
            <c:ptCount val="1"/>
            <c:pt idx="0">
              <c:v>Demografisk försörjningskvot år 1975–2045* (ÅSUBs befolkningsprognos år 2025)</c:v>
            </c:pt>
          </c:strCache>
        </c:strRef>
      </c:tx>
      <c:layout>
        <c:manualLayout>
          <c:xMode val="edge"/>
          <c:yMode val="edge"/>
          <c:x val="0.16901476921738373"/>
          <c:y val="1.12247673586256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Arial" pitchFamily="34" charset="0"/>
            </a:defRPr>
          </a:pPr>
          <a:endParaRPr lang="sv-FI"/>
        </a:p>
      </c:txPr>
    </c:title>
    <c:autoTitleDeleted val="0"/>
    <c:plotArea>
      <c:layout>
        <c:manualLayout>
          <c:layoutTarget val="inner"/>
          <c:xMode val="edge"/>
          <c:yMode val="edge"/>
          <c:x val="6.1804238928963875E-2"/>
          <c:y val="9.0960451977401227E-2"/>
          <c:w val="0.91072672713165725"/>
          <c:h val="0.79765587595884346"/>
        </c:manualLayout>
      </c:layout>
      <c:areaChart>
        <c:grouping val="stacked"/>
        <c:varyColors val="0"/>
        <c:ser>
          <c:idx val="0"/>
          <c:order val="0"/>
          <c:tx>
            <c:v>Försörjningskvot 0-14 år</c:v>
          </c:tx>
          <c:spPr>
            <a:solidFill>
              <a:schemeClr val="accent1"/>
            </a:solidFill>
            <a:ln w="19050" cap="flat" cmpd="sng" algn="ctr">
              <a:solidFill>
                <a:schemeClr val="lt1"/>
              </a:solidFill>
              <a:prstDash val="solid"/>
              <a:round/>
            </a:ln>
            <a:effectLst/>
          </c:spPr>
          <c:cat>
            <c:numRef>
              <c:f>Tabell!$A$3:$A$73</c:f>
              <c:numCache>
                <c:formatCode>General</c:formatCode>
                <c:ptCount val="71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 formatCode="0&quot;*&quot;">
                  <c:v>2026</c:v>
                </c:pt>
                <c:pt idx="52" formatCode="0&quot;*&quot;">
                  <c:v>2027</c:v>
                </c:pt>
                <c:pt idx="53" formatCode="0&quot;*&quot;">
                  <c:v>2028</c:v>
                </c:pt>
                <c:pt idx="54" formatCode="0&quot;*&quot;">
                  <c:v>2029</c:v>
                </c:pt>
                <c:pt idx="55" formatCode="0&quot;*&quot;">
                  <c:v>2030</c:v>
                </c:pt>
                <c:pt idx="56" formatCode="0&quot;*&quot;">
                  <c:v>2031</c:v>
                </c:pt>
                <c:pt idx="57" formatCode="0&quot;*&quot;">
                  <c:v>2032</c:v>
                </c:pt>
                <c:pt idx="58" formatCode="0&quot;*&quot;">
                  <c:v>2033</c:v>
                </c:pt>
                <c:pt idx="59" formatCode="0&quot;*&quot;">
                  <c:v>2034</c:v>
                </c:pt>
                <c:pt idx="60" formatCode="0&quot;*&quot;">
                  <c:v>2035</c:v>
                </c:pt>
                <c:pt idx="61" formatCode="0&quot;*&quot;">
                  <c:v>2036</c:v>
                </c:pt>
                <c:pt idx="62" formatCode="0&quot;*&quot;">
                  <c:v>2037</c:v>
                </c:pt>
                <c:pt idx="63" formatCode="0&quot;*&quot;">
                  <c:v>2038</c:v>
                </c:pt>
                <c:pt idx="64" formatCode="0&quot;*&quot;">
                  <c:v>2039</c:v>
                </c:pt>
                <c:pt idx="65" formatCode="0&quot;*&quot;">
                  <c:v>2040</c:v>
                </c:pt>
                <c:pt idx="66" formatCode="0&quot;*&quot;">
                  <c:v>2041</c:v>
                </c:pt>
                <c:pt idx="67" formatCode="0&quot;*&quot;">
                  <c:v>2042</c:v>
                </c:pt>
                <c:pt idx="68" formatCode="0&quot;*&quot;">
                  <c:v>2043</c:v>
                </c:pt>
                <c:pt idx="69" formatCode="0&quot;*&quot;">
                  <c:v>2044</c:v>
                </c:pt>
                <c:pt idx="70" formatCode="0&quot;*&quot;">
                  <c:v>2045</c:v>
                </c:pt>
              </c:numCache>
            </c:numRef>
          </c:cat>
          <c:val>
            <c:numRef>
              <c:f>Tabell!$E$3:$E$73</c:f>
              <c:numCache>
                <c:formatCode>0.0</c:formatCode>
                <c:ptCount val="71"/>
                <c:pt idx="0">
                  <c:v>32.934504460889414</c:v>
                </c:pt>
                <c:pt idx="1">
                  <c:v>32.792544011045912</c:v>
                </c:pt>
                <c:pt idx="2">
                  <c:v>32.236479028697573</c:v>
                </c:pt>
                <c:pt idx="3">
                  <c:v>31.908007987330439</c:v>
                </c:pt>
                <c:pt idx="4">
                  <c:v>31.514108740536823</c:v>
                </c:pt>
                <c:pt idx="5">
                  <c:v>30.939565306261496</c:v>
                </c:pt>
                <c:pt idx="6">
                  <c:v>30.372917931080991</c:v>
                </c:pt>
                <c:pt idx="7">
                  <c:v>29.464404083256003</c:v>
                </c:pt>
                <c:pt idx="8">
                  <c:v>28.795708772159351</c:v>
                </c:pt>
                <c:pt idx="9">
                  <c:v>28.224867382585067</c:v>
                </c:pt>
                <c:pt idx="10">
                  <c:v>28.26580226904376</c:v>
                </c:pt>
                <c:pt idx="11">
                  <c:v>27.944034201321415</c:v>
                </c:pt>
                <c:pt idx="12">
                  <c:v>27.479538570599988</c:v>
                </c:pt>
                <c:pt idx="13">
                  <c:v>27.714997126987168</c:v>
                </c:pt>
                <c:pt idx="14">
                  <c:v>27.799911465250108</c:v>
                </c:pt>
                <c:pt idx="15">
                  <c:v>27.963355353359091</c:v>
                </c:pt>
                <c:pt idx="16">
                  <c:v>27.845528455284551</c:v>
                </c:pt>
                <c:pt idx="17">
                  <c:v>28.220858895705518</c:v>
                </c:pt>
                <c:pt idx="18">
                  <c:v>28.537331701346393</c:v>
                </c:pt>
                <c:pt idx="19">
                  <c:v>28.93606577494171</c:v>
                </c:pt>
                <c:pt idx="20">
                  <c:v>28.846271300311489</c:v>
                </c:pt>
                <c:pt idx="21">
                  <c:v>28.88915970995064</c:v>
                </c:pt>
                <c:pt idx="22">
                  <c:v>28.878368536052442</c:v>
                </c:pt>
                <c:pt idx="23">
                  <c:v>28.6622675464907</c:v>
                </c:pt>
                <c:pt idx="24">
                  <c:v>28.661925536365267</c:v>
                </c:pt>
                <c:pt idx="25">
                  <c:v>28.584213352425277</c:v>
                </c:pt>
                <c:pt idx="26">
                  <c:v>28.355387523629489</c:v>
                </c:pt>
                <c:pt idx="27">
                  <c:v>28.065665712449611</c:v>
                </c:pt>
                <c:pt idx="28">
                  <c:v>27.388608841763716</c:v>
                </c:pt>
                <c:pt idx="29">
                  <c:v>27.047673750717976</c:v>
                </c:pt>
                <c:pt idx="30">
                  <c:v>26.258503401360546</c:v>
                </c:pt>
                <c:pt idx="31">
                  <c:v>26.21359223300971</c:v>
                </c:pt>
                <c:pt idx="32">
                  <c:v>25.852511338820761</c:v>
                </c:pt>
                <c:pt idx="33">
                  <c:v>25.620429869266566</c:v>
                </c:pt>
                <c:pt idx="34">
                  <c:v>25.507788847911044</c:v>
                </c:pt>
                <c:pt idx="35">
                  <c:v>25.065645514223196</c:v>
                </c:pt>
                <c:pt idx="36">
                  <c:v>25.31059285091543</c:v>
                </c:pt>
                <c:pt idx="37">
                  <c:v>25.477880939377389</c:v>
                </c:pt>
                <c:pt idx="38">
                  <c:v>25.449379883079278</c:v>
                </c:pt>
                <c:pt idx="39">
                  <c:v>25.631788657824355</c:v>
                </c:pt>
                <c:pt idx="40">
                  <c:v>25.677376977393401</c:v>
                </c:pt>
                <c:pt idx="41">
                  <c:v>26.163363626409726</c:v>
                </c:pt>
                <c:pt idx="42">
                  <c:v>26.537323248931273</c:v>
                </c:pt>
                <c:pt idx="43">
                  <c:v>27.190382081686433</c:v>
                </c:pt>
                <c:pt idx="44">
                  <c:v>27.219651905706105</c:v>
                </c:pt>
                <c:pt idx="45">
                  <c:v>27.293678665496053</c:v>
                </c:pt>
                <c:pt idx="46">
                  <c:v>27.301604688099019</c:v>
                </c:pt>
                <c:pt idx="47">
                  <c:v>27.041433124519177</c:v>
                </c:pt>
                <c:pt idx="48">
                  <c:v>26.637865033358853</c:v>
                </c:pt>
                <c:pt idx="49">
                  <c:v>26.538314281026089</c:v>
                </c:pt>
                <c:pt idx="50">
                  <c:v>26.378295925038138</c:v>
                </c:pt>
                <c:pt idx="51">
                  <c:v>25.726276775494632</c:v>
                </c:pt>
                <c:pt idx="52">
                  <c:v>25.459203139477843</c:v>
                </c:pt>
                <c:pt idx="53">
                  <c:v>25.008163709589638</c:v>
                </c:pt>
                <c:pt idx="54">
                  <c:v>24.699221514508139</c:v>
                </c:pt>
                <c:pt idx="55">
                  <c:v>24.422604422604422</c:v>
                </c:pt>
                <c:pt idx="56">
                  <c:v>23.918741808650065</c:v>
                </c:pt>
                <c:pt idx="57">
                  <c:v>23.658977590269025</c:v>
                </c:pt>
                <c:pt idx="58">
                  <c:v>23.401218641927869</c:v>
                </c:pt>
                <c:pt idx="59">
                  <c:v>23.162632416707833</c:v>
                </c:pt>
                <c:pt idx="60">
                  <c:v>23.010114335971856</c:v>
                </c:pt>
                <c:pt idx="61">
                  <c:v>22.611850060459492</c:v>
                </c:pt>
                <c:pt idx="62">
                  <c:v>22.573711766326813</c:v>
                </c:pt>
                <c:pt idx="63">
                  <c:v>22.438055294961647</c:v>
                </c:pt>
                <c:pt idx="64">
                  <c:v>22.661790780141843</c:v>
                </c:pt>
                <c:pt idx="65">
                  <c:v>22.640044370493623</c:v>
                </c:pt>
                <c:pt idx="66">
                  <c:v>22.744988864142542</c:v>
                </c:pt>
                <c:pt idx="67">
                  <c:v>22.665998217468804</c:v>
                </c:pt>
                <c:pt idx="68">
                  <c:v>22.738427216954822</c:v>
                </c:pt>
                <c:pt idx="69">
                  <c:v>22.862567710951023</c:v>
                </c:pt>
                <c:pt idx="70">
                  <c:v>23.110163308827655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45-49EA-AA2C-093D16D2D8CE}"/>
            </c:ext>
          </c:extLst>
        </c:ser>
        <c:ser>
          <c:idx val="1"/>
          <c:order val="1"/>
          <c:tx>
            <c:v>Försörjningskvot 65+</c:v>
          </c:tx>
          <c:spPr>
            <a:solidFill>
              <a:schemeClr val="accent2"/>
            </a:solidFill>
            <a:ln w="19050" cap="flat" cmpd="sng" algn="ctr">
              <a:solidFill>
                <a:schemeClr val="lt1"/>
              </a:solidFill>
              <a:prstDash val="solid"/>
              <a:round/>
            </a:ln>
            <a:effectLst/>
          </c:spPr>
          <c:cat>
            <c:numRef>
              <c:f>Tabell!$A$3:$A$73</c:f>
              <c:numCache>
                <c:formatCode>General</c:formatCode>
                <c:ptCount val="71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 formatCode="0&quot;*&quot;">
                  <c:v>2026</c:v>
                </c:pt>
                <c:pt idx="52" formatCode="0&quot;*&quot;">
                  <c:v>2027</c:v>
                </c:pt>
                <c:pt idx="53" formatCode="0&quot;*&quot;">
                  <c:v>2028</c:v>
                </c:pt>
                <c:pt idx="54" formatCode="0&quot;*&quot;">
                  <c:v>2029</c:v>
                </c:pt>
                <c:pt idx="55" formatCode="0&quot;*&quot;">
                  <c:v>2030</c:v>
                </c:pt>
                <c:pt idx="56" formatCode="0&quot;*&quot;">
                  <c:v>2031</c:v>
                </c:pt>
                <c:pt idx="57" formatCode="0&quot;*&quot;">
                  <c:v>2032</c:v>
                </c:pt>
                <c:pt idx="58" formatCode="0&quot;*&quot;">
                  <c:v>2033</c:v>
                </c:pt>
                <c:pt idx="59" formatCode="0&quot;*&quot;">
                  <c:v>2034</c:v>
                </c:pt>
                <c:pt idx="60" formatCode="0&quot;*&quot;">
                  <c:v>2035</c:v>
                </c:pt>
                <c:pt idx="61" formatCode="0&quot;*&quot;">
                  <c:v>2036</c:v>
                </c:pt>
                <c:pt idx="62" formatCode="0&quot;*&quot;">
                  <c:v>2037</c:v>
                </c:pt>
                <c:pt idx="63" formatCode="0&quot;*&quot;">
                  <c:v>2038</c:v>
                </c:pt>
                <c:pt idx="64" formatCode="0&quot;*&quot;">
                  <c:v>2039</c:v>
                </c:pt>
                <c:pt idx="65" formatCode="0&quot;*&quot;">
                  <c:v>2040</c:v>
                </c:pt>
                <c:pt idx="66" formatCode="0&quot;*&quot;">
                  <c:v>2041</c:v>
                </c:pt>
                <c:pt idx="67" formatCode="0&quot;*&quot;">
                  <c:v>2042</c:v>
                </c:pt>
                <c:pt idx="68" formatCode="0&quot;*&quot;">
                  <c:v>2043</c:v>
                </c:pt>
                <c:pt idx="69" formatCode="0&quot;*&quot;">
                  <c:v>2044</c:v>
                </c:pt>
                <c:pt idx="70" formatCode="0&quot;*&quot;">
                  <c:v>2045</c:v>
                </c:pt>
              </c:numCache>
            </c:numRef>
          </c:cat>
          <c:val>
            <c:numRef>
              <c:f>Tabell!$F$3:$F$73</c:f>
              <c:numCache>
                <c:formatCode>0.0</c:formatCode>
                <c:ptCount val="71"/>
                <c:pt idx="0">
                  <c:v>21.211702054083961</c:v>
                </c:pt>
                <c:pt idx="1">
                  <c:v>21.939937866758715</c:v>
                </c:pt>
                <c:pt idx="2">
                  <c:v>22.647626931567331</c:v>
                </c:pt>
                <c:pt idx="3">
                  <c:v>23.307856503477243</c:v>
                </c:pt>
                <c:pt idx="4">
                  <c:v>24.081211286992428</c:v>
                </c:pt>
                <c:pt idx="5">
                  <c:v>24.289704980581863</c:v>
                </c:pt>
                <c:pt idx="6">
                  <c:v>24.620675703014363</c:v>
                </c:pt>
                <c:pt idx="7">
                  <c:v>24.658623889699058</c:v>
                </c:pt>
                <c:pt idx="8">
                  <c:v>24.504480931510432</c:v>
                </c:pt>
                <c:pt idx="9">
                  <c:v>24.414542631647045</c:v>
                </c:pt>
                <c:pt idx="10">
                  <c:v>24.674230145867099</c:v>
                </c:pt>
                <c:pt idx="11">
                  <c:v>25.184609405363389</c:v>
                </c:pt>
                <c:pt idx="12">
                  <c:v>25.649287877811432</c:v>
                </c:pt>
                <c:pt idx="13">
                  <c:v>25.799655238460069</c:v>
                </c:pt>
                <c:pt idx="14">
                  <c:v>25.434768861063684</c:v>
                </c:pt>
                <c:pt idx="15">
                  <c:v>25.370808924342512</c:v>
                </c:pt>
                <c:pt idx="16">
                  <c:v>25.178615422517865</c:v>
                </c:pt>
                <c:pt idx="17">
                  <c:v>25.110429447852763</c:v>
                </c:pt>
                <c:pt idx="18">
                  <c:v>25.085679314565485</c:v>
                </c:pt>
                <c:pt idx="19">
                  <c:v>25.426432691127747</c:v>
                </c:pt>
                <c:pt idx="20">
                  <c:v>25.077872106516825</c:v>
                </c:pt>
                <c:pt idx="21">
                  <c:v>25.013710316251299</c:v>
                </c:pt>
                <c:pt idx="22">
                  <c:v>25.236707938820103</c:v>
                </c:pt>
                <c:pt idx="23">
                  <c:v>25.056988602279546</c:v>
                </c:pt>
                <c:pt idx="24">
                  <c:v>24.962648658339809</c:v>
                </c:pt>
                <c:pt idx="25">
                  <c:v>25.201360300698049</c:v>
                </c:pt>
                <c:pt idx="26">
                  <c:v>25.283553875236297</c:v>
                </c:pt>
                <c:pt idx="27">
                  <c:v>25.331541742127712</c:v>
                </c:pt>
                <c:pt idx="28">
                  <c:v>25.267976128396779</c:v>
                </c:pt>
                <c:pt idx="29">
                  <c:v>25.336013785180931</c:v>
                </c:pt>
                <c:pt idx="30">
                  <c:v>25.476190476190474</c:v>
                </c:pt>
                <c:pt idx="31">
                  <c:v>25.756378414992099</c:v>
                </c:pt>
                <c:pt idx="32">
                  <c:v>26.188476398454561</c:v>
                </c:pt>
                <c:pt idx="33">
                  <c:v>26.473520939508088</c:v>
                </c:pt>
                <c:pt idx="34">
                  <c:v>27.153630208620029</c:v>
                </c:pt>
                <c:pt idx="35">
                  <c:v>28.145514223194752</c:v>
                </c:pt>
                <c:pt idx="36">
                  <c:v>29.195727986050567</c:v>
                </c:pt>
                <c:pt idx="37">
                  <c:v>30.185690879300932</c:v>
                </c:pt>
                <c:pt idx="38">
                  <c:v>31.16975359230727</c:v>
                </c:pt>
                <c:pt idx="39">
                  <c:v>32.198024125320671</c:v>
                </c:pt>
                <c:pt idx="40">
                  <c:v>32.968416443155071</c:v>
                </c:pt>
                <c:pt idx="41">
                  <c:v>33.773130406219202</c:v>
                </c:pt>
                <c:pt idx="42">
                  <c:v>35.0816617340787</c:v>
                </c:pt>
                <c:pt idx="43">
                  <c:v>36.341677646025474</c:v>
                </c:pt>
                <c:pt idx="44">
                  <c:v>37.376074025115663</c:v>
                </c:pt>
                <c:pt idx="45">
                  <c:v>38.032265144863914</c:v>
                </c:pt>
                <c:pt idx="46">
                  <c:v>38.884933457473025</c:v>
                </c:pt>
                <c:pt idx="47">
                  <c:v>39.784591713375093</c:v>
                </c:pt>
                <c:pt idx="48">
                  <c:v>40.380619052827299</c:v>
                </c:pt>
                <c:pt idx="49">
                  <c:v>41.125635836569494</c:v>
                </c:pt>
                <c:pt idx="50">
                  <c:v>41.610372630202654</c:v>
                </c:pt>
                <c:pt idx="51">
                  <c:v>42.606420668229141</c:v>
                </c:pt>
                <c:pt idx="52">
                  <c:v>43.451245435221018</c:v>
                </c:pt>
                <c:pt idx="53">
                  <c:v>44.111244149341459</c:v>
                </c:pt>
                <c:pt idx="54">
                  <c:v>44.890848712504763</c:v>
                </c:pt>
                <c:pt idx="55">
                  <c:v>46.033306033306033</c:v>
                </c:pt>
                <c:pt idx="56">
                  <c:v>46.859982525120145</c:v>
                </c:pt>
                <c:pt idx="57">
                  <c:v>47.975453399813709</c:v>
                </c:pt>
                <c:pt idx="58">
                  <c:v>48.800570895317563</c:v>
                </c:pt>
                <c:pt idx="59">
                  <c:v>49.217849497777046</c:v>
                </c:pt>
                <c:pt idx="60">
                  <c:v>49.796613896218119</c:v>
                </c:pt>
                <c:pt idx="61">
                  <c:v>50.313290095635921</c:v>
                </c:pt>
                <c:pt idx="62">
                  <c:v>50.928630476715355</c:v>
                </c:pt>
                <c:pt idx="63">
                  <c:v>51.393410959660059</c:v>
                </c:pt>
                <c:pt idx="64">
                  <c:v>51.955895390070928</c:v>
                </c:pt>
                <c:pt idx="65">
                  <c:v>52.229617304492514</c:v>
                </c:pt>
                <c:pt idx="66">
                  <c:v>52.878619153674833</c:v>
                </c:pt>
                <c:pt idx="67">
                  <c:v>53.136140819964353</c:v>
                </c:pt>
                <c:pt idx="68">
                  <c:v>53.351924149470165</c:v>
                </c:pt>
                <c:pt idx="69">
                  <c:v>53.543307086614178</c:v>
                </c:pt>
                <c:pt idx="70">
                  <c:v>54.206184409899549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45-49EA-AA2C-093D16D2D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448000"/>
        <c:axId val="67330816"/>
      </c:areaChart>
      <c:catAx>
        <c:axId val="6644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Arial" pitchFamily="34" charset="0"/>
              </a:defRPr>
            </a:pPr>
            <a:endParaRPr lang="sv-FI"/>
          </a:p>
        </c:txPr>
        <c:crossAx val="6733081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6733081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Arial" pitchFamily="34" charset="0"/>
              </a:defRPr>
            </a:pPr>
            <a:endParaRPr lang="sv-FI"/>
          </a:p>
        </c:txPr>
        <c:crossAx val="66448000"/>
        <c:crosses val="autoZero"/>
        <c:crossBetween val="midCat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Arial" pitchFamily="34" charset="0"/>
            </a:defRPr>
          </a:pPr>
          <a:endParaRPr lang="sv-FI"/>
        </a:p>
      </c:txPr>
    </c:legend>
    <c:plotVisOnly val="1"/>
    <c:dispBlanksAs val="zero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100">
          <a:latin typeface="+mn-lt"/>
          <a:cs typeface="Arial" pitchFamily="34" charset="0"/>
        </a:defRPr>
      </a:pPr>
      <a:endParaRPr lang="sv-FI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strRef>
          <c:f>Tabell!$I$1</c:f>
          <c:strCache>
            <c:ptCount val="1"/>
            <c:pt idx="0">
              <c:v>Demografisk försörjningskvot år 1975–2045* (Statistikcentralens befolkningsprognos år 2024)</c:v>
            </c:pt>
          </c:strCache>
        </c:strRef>
      </c:tx>
      <c:layout>
        <c:manualLayout>
          <c:xMode val="edge"/>
          <c:yMode val="edge"/>
          <c:x val="0.12103591160220994"/>
          <c:y val="1.1224767358625626E-2"/>
        </c:manualLayout>
      </c:layout>
      <c:overlay val="0"/>
      <c:txPr>
        <a:bodyPr/>
        <a:lstStyle/>
        <a:p>
          <a:pPr>
            <a:defRPr sz="1400"/>
          </a:pPr>
          <a:endParaRPr lang="sv-FI"/>
        </a:p>
      </c:txPr>
    </c:title>
    <c:autoTitleDeleted val="0"/>
    <c:plotArea>
      <c:layout>
        <c:manualLayout>
          <c:layoutTarget val="inner"/>
          <c:xMode val="edge"/>
          <c:yMode val="edge"/>
          <c:x val="6.1804238928963875E-2"/>
          <c:y val="9.0960451977401227E-2"/>
          <c:w val="0.91072672713165725"/>
          <c:h val="0.79765587595884346"/>
        </c:manualLayout>
      </c:layout>
      <c:areaChart>
        <c:grouping val="stacked"/>
        <c:varyColors val="0"/>
        <c:ser>
          <c:idx val="0"/>
          <c:order val="0"/>
          <c:tx>
            <c:v>Försörjningskvot 0-14 år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</c:spPr>
          <c:cat>
            <c:numRef>
              <c:f>Tabell!$I$3:$I$73</c:f>
              <c:numCache>
                <c:formatCode>General</c:formatCode>
                <c:ptCount val="71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 formatCode="0&quot;*&quot;">
                  <c:v>2026</c:v>
                </c:pt>
                <c:pt idx="52" formatCode="0&quot;*&quot;">
                  <c:v>2027</c:v>
                </c:pt>
                <c:pt idx="53" formatCode="0&quot;*&quot;">
                  <c:v>2028</c:v>
                </c:pt>
                <c:pt idx="54" formatCode="0&quot;*&quot;">
                  <c:v>2029</c:v>
                </c:pt>
                <c:pt idx="55" formatCode="0&quot;*&quot;">
                  <c:v>2030</c:v>
                </c:pt>
                <c:pt idx="56" formatCode="0&quot;*&quot;">
                  <c:v>2031</c:v>
                </c:pt>
                <c:pt idx="57" formatCode="0&quot;*&quot;">
                  <c:v>2032</c:v>
                </c:pt>
                <c:pt idx="58" formatCode="0&quot;*&quot;">
                  <c:v>2033</c:v>
                </c:pt>
                <c:pt idx="59" formatCode="0&quot;*&quot;">
                  <c:v>2034</c:v>
                </c:pt>
                <c:pt idx="60" formatCode="0&quot;*&quot;">
                  <c:v>2035</c:v>
                </c:pt>
                <c:pt idx="61" formatCode="0&quot;*&quot;">
                  <c:v>2036</c:v>
                </c:pt>
                <c:pt idx="62" formatCode="0&quot;*&quot;">
                  <c:v>2037</c:v>
                </c:pt>
                <c:pt idx="63" formatCode="0&quot;*&quot;">
                  <c:v>2038</c:v>
                </c:pt>
                <c:pt idx="64" formatCode="0&quot;*&quot;">
                  <c:v>2039</c:v>
                </c:pt>
                <c:pt idx="65" formatCode="0&quot;*&quot;">
                  <c:v>2040</c:v>
                </c:pt>
                <c:pt idx="66" formatCode="0&quot;*&quot;">
                  <c:v>2041</c:v>
                </c:pt>
                <c:pt idx="67" formatCode="0&quot;*&quot;">
                  <c:v>2042</c:v>
                </c:pt>
                <c:pt idx="68" formatCode="0&quot;*&quot;">
                  <c:v>2043</c:v>
                </c:pt>
                <c:pt idx="69" formatCode="0&quot;*&quot;">
                  <c:v>2044</c:v>
                </c:pt>
                <c:pt idx="70" formatCode="0&quot;*&quot;">
                  <c:v>2045</c:v>
                </c:pt>
              </c:numCache>
            </c:numRef>
          </c:cat>
          <c:val>
            <c:numRef>
              <c:f>Tabell!$M$3:$M$73</c:f>
              <c:numCache>
                <c:formatCode>0.0</c:formatCode>
                <c:ptCount val="71"/>
                <c:pt idx="0">
                  <c:v>32.934504460889414</c:v>
                </c:pt>
                <c:pt idx="1">
                  <c:v>32.792544011045912</c:v>
                </c:pt>
                <c:pt idx="2">
                  <c:v>32.236479028697573</c:v>
                </c:pt>
                <c:pt idx="3">
                  <c:v>31.908007987330439</c:v>
                </c:pt>
                <c:pt idx="4">
                  <c:v>31.514108740536823</c:v>
                </c:pt>
                <c:pt idx="5">
                  <c:v>30.939565306261496</c:v>
                </c:pt>
                <c:pt idx="6">
                  <c:v>30.372917931080991</c:v>
                </c:pt>
                <c:pt idx="7">
                  <c:v>29.464404083256003</c:v>
                </c:pt>
                <c:pt idx="8">
                  <c:v>28.795708772159351</c:v>
                </c:pt>
                <c:pt idx="9">
                  <c:v>28.224867382585067</c:v>
                </c:pt>
                <c:pt idx="10">
                  <c:v>28.26580226904376</c:v>
                </c:pt>
                <c:pt idx="11">
                  <c:v>27.944034201321415</c:v>
                </c:pt>
                <c:pt idx="12">
                  <c:v>27.479538570599988</c:v>
                </c:pt>
                <c:pt idx="13">
                  <c:v>27.714997126987168</c:v>
                </c:pt>
                <c:pt idx="14">
                  <c:v>27.799911465250108</c:v>
                </c:pt>
                <c:pt idx="15">
                  <c:v>27.963355353359091</c:v>
                </c:pt>
                <c:pt idx="16">
                  <c:v>27.845528455284551</c:v>
                </c:pt>
                <c:pt idx="17">
                  <c:v>28.220858895705518</c:v>
                </c:pt>
                <c:pt idx="18">
                  <c:v>28.537331701346393</c:v>
                </c:pt>
                <c:pt idx="19">
                  <c:v>28.93606577494171</c:v>
                </c:pt>
                <c:pt idx="20">
                  <c:v>28.846271300311489</c:v>
                </c:pt>
                <c:pt idx="21">
                  <c:v>28.88915970995064</c:v>
                </c:pt>
                <c:pt idx="22">
                  <c:v>28.878368536052442</c:v>
                </c:pt>
                <c:pt idx="23">
                  <c:v>28.6622675464907</c:v>
                </c:pt>
                <c:pt idx="24">
                  <c:v>28.661925536365267</c:v>
                </c:pt>
                <c:pt idx="25">
                  <c:v>28.584213352425277</c:v>
                </c:pt>
                <c:pt idx="26">
                  <c:v>28.355387523629489</c:v>
                </c:pt>
                <c:pt idx="27">
                  <c:v>28.065665712449611</c:v>
                </c:pt>
                <c:pt idx="28">
                  <c:v>27.388608841763716</c:v>
                </c:pt>
                <c:pt idx="29">
                  <c:v>27.047673750717976</c:v>
                </c:pt>
                <c:pt idx="30">
                  <c:v>26.258503401360546</c:v>
                </c:pt>
                <c:pt idx="31">
                  <c:v>26.21359223300971</c:v>
                </c:pt>
                <c:pt idx="32">
                  <c:v>25.852511338820761</c:v>
                </c:pt>
                <c:pt idx="33">
                  <c:v>25.620429869266566</c:v>
                </c:pt>
                <c:pt idx="34">
                  <c:v>25.507788847911044</c:v>
                </c:pt>
                <c:pt idx="35">
                  <c:v>25.065645514223196</c:v>
                </c:pt>
                <c:pt idx="36">
                  <c:v>25.31059285091543</c:v>
                </c:pt>
                <c:pt idx="37">
                  <c:v>25.477880939377389</c:v>
                </c:pt>
                <c:pt idx="38">
                  <c:v>25.449379883079278</c:v>
                </c:pt>
                <c:pt idx="39">
                  <c:v>25.631788657824355</c:v>
                </c:pt>
                <c:pt idx="40">
                  <c:v>25.677376977393401</c:v>
                </c:pt>
                <c:pt idx="41">
                  <c:v>26.163363626409726</c:v>
                </c:pt>
                <c:pt idx="42">
                  <c:v>26.537323248931273</c:v>
                </c:pt>
                <c:pt idx="43">
                  <c:v>27.190382081686433</c:v>
                </c:pt>
                <c:pt idx="44">
                  <c:v>27.219651905706105</c:v>
                </c:pt>
                <c:pt idx="45">
                  <c:v>27.293678665496053</c:v>
                </c:pt>
                <c:pt idx="46">
                  <c:v>27.301604688099019</c:v>
                </c:pt>
                <c:pt idx="47">
                  <c:v>27.041433124519177</c:v>
                </c:pt>
                <c:pt idx="48">
                  <c:v>26.637865033358853</c:v>
                </c:pt>
                <c:pt idx="49">
                  <c:v>26.538314281026089</c:v>
                </c:pt>
                <c:pt idx="50">
                  <c:v>26.378295925038138</c:v>
                </c:pt>
                <c:pt idx="51">
                  <c:v>25.877649378388739</c:v>
                </c:pt>
                <c:pt idx="52">
                  <c:v>25.644691262990051</c:v>
                </c:pt>
                <c:pt idx="53">
                  <c:v>25.242450958783337</c:v>
                </c:pt>
                <c:pt idx="54">
                  <c:v>24.87424686308109</c:v>
                </c:pt>
                <c:pt idx="55">
                  <c:v>24.618893957939246</c:v>
                </c:pt>
                <c:pt idx="56">
                  <c:v>24.164108289143176</c:v>
                </c:pt>
                <c:pt idx="57">
                  <c:v>23.986277487205442</c:v>
                </c:pt>
                <c:pt idx="58">
                  <c:v>23.746537787575601</c:v>
                </c:pt>
                <c:pt idx="59">
                  <c:v>23.578804039487121</c:v>
                </c:pt>
                <c:pt idx="60">
                  <c:v>23.475731477784748</c:v>
                </c:pt>
                <c:pt idx="61">
                  <c:v>23.106407322654462</c:v>
                </c:pt>
                <c:pt idx="62">
                  <c:v>23.088429894712618</c:v>
                </c:pt>
                <c:pt idx="63">
                  <c:v>22.983591402819506</c:v>
                </c:pt>
                <c:pt idx="64">
                  <c:v>22.917150150847064</c:v>
                </c:pt>
                <c:pt idx="65">
                  <c:v>22.901608766612263</c:v>
                </c:pt>
                <c:pt idx="66">
                  <c:v>22.947936210131331</c:v>
                </c:pt>
                <c:pt idx="67">
                  <c:v>22.934431049691266</c:v>
                </c:pt>
                <c:pt idx="68">
                  <c:v>22.973850422053008</c:v>
                </c:pt>
                <c:pt idx="69">
                  <c:v>23.025887091996918</c:v>
                </c:pt>
                <c:pt idx="70">
                  <c:v>23.137885830056014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45-4558-BF30-CC5DC60E0F20}"/>
            </c:ext>
          </c:extLst>
        </c:ser>
        <c:ser>
          <c:idx val="1"/>
          <c:order val="1"/>
          <c:tx>
            <c:v>Försörjningskvot 65+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</c:spPr>
          <c:cat>
            <c:numRef>
              <c:f>Tabell!$I$3:$I$73</c:f>
              <c:numCache>
                <c:formatCode>General</c:formatCode>
                <c:ptCount val="71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 formatCode="0&quot;*&quot;">
                  <c:v>2026</c:v>
                </c:pt>
                <c:pt idx="52" formatCode="0&quot;*&quot;">
                  <c:v>2027</c:v>
                </c:pt>
                <c:pt idx="53" formatCode="0&quot;*&quot;">
                  <c:v>2028</c:v>
                </c:pt>
                <c:pt idx="54" formatCode="0&quot;*&quot;">
                  <c:v>2029</c:v>
                </c:pt>
                <c:pt idx="55" formatCode="0&quot;*&quot;">
                  <c:v>2030</c:v>
                </c:pt>
                <c:pt idx="56" formatCode="0&quot;*&quot;">
                  <c:v>2031</c:v>
                </c:pt>
                <c:pt idx="57" formatCode="0&quot;*&quot;">
                  <c:v>2032</c:v>
                </c:pt>
                <c:pt idx="58" formatCode="0&quot;*&quot;">
                  <c:v>2033</c:v>
                </c:pt>
                <c:pt idx="59" formatCode="0&quot;*&quot;">
                  <c:v>2034</c:v>
                </c:pt>
                <c:pt idx="60" formatCode="0&quot;*&quot;">
                  <c:v>2035</c:v>
                </c:pt>
                <c:pt idx="61" formatCode="0&quot;*&quot;">
                  <c:v>2036</c:v>
                </c:pt>
                <c:pt idx="62" formatCode="0&quot;*&quot;">
                  <c:v>2037</c:v>
                </c:pt>
                <c:pt idx="63" formatCode="0&quot;*&quot;">
                  <c:v>2038</c:v>
                </c:pt>
                <c:pt idx="64" formatCode="0&quot;*&quot;">
                  <c:v>2039</c:v>
                </c:pt>
                <c:pt idx="65" formatCode="0&quot;*&quot;">
                  <c:v>2040</c:v>
                </c:pt>
                <c:pt idx="66" formatCode="0&quot;*&quot;">
                  <c:v>2041</c:v>
                </c:pt>
                <c:pt idx="67" formatCode="0&quot;*&quot;">
                  <c:v>2042</c:v>
                </c:pt>
                <c:pt idx="68" formatCode="0&quot;*&quot;">
                  <c:v>2043</c:v>
                </c:pt>
                <c:pt idx="69" formatCode="0&quot;*&quot;">
                  <c:v>2044</c:v>
                </c:pt>
                <c:pt idx="70" formatCode="0&quot;*&quot;">
                  <c:v>2045</c:v>
                </c:pt>
              </c:numCache>
            </c:numRef>
          </c:cat>
          <c:val>
            <c:numRef>
              <c:f>Tabell!$N$3:$N$73</c:f>
              <c:numCache>
                <c:formatCode>0\.0</c:formatCode>
                <c:ptCount val="71"/>
                <c:pt idx="0">
                  <c:v>21.211702054083961</c:v>
                </c:pt>
                <c:pt idx="1">
                  <c:v>21.939937866758715</c:v>
                </c:pt>
                <c:pt idx="2">
                  <c:v>22.647626931567331</c:v>
                </c:pt>
                <c:pt idx="3">
                  <c:v>23.307856503477243</c:v>
                </c:pt>
                <c:pt idx="4">
                  <c:v>24.081211286992428</c:v>
                </c:pt>
                <c:pt idx="5">
                  <c:v>24.289704980581863</c:v>
                </c:pt>
                <c:pt idx="6">
                  <c:v>24.620675703014363</c:v>
                </c:pt>
                <c:pt idx="7">
                  <c:v>24.658623889699058</c:v>
                </c:pt>
                <c:pt idx="8">
                  <c:v>24.504480931510432</c:v>
                </c:pt>
                <c:pt idx="9">
                  <c:v>24.414542631647045</c:v>
                </c:pt>
                <c:pt idx="10">
                  <c:v>24.674230145867099</c:v>
                </c:pt>
                <c:pt idx="11">
                  <c:v>25.184609405363389</c:v>
                </c:pt>
                <c:pt idx="12">
                  <c:v>25.649287877811432</c:v>
                </c:pt>
                <c:pt idx="13">
                  <c:v>25.799655238460069</c:v>
                </c:pt>
                <c:pt idx="14">
                  <c:v>25.434768861063684</c:v>
                </c:pt>
                <c:pt idx="15">
                  <c:v>25.370808924342512</c:v>
                </c:pt>
                <c:pt idx="16">
                  <c:v>25.178615422517865</c:v>
                </c:pt>
                <c:pt idx="17">
                  <c:v>25.110429447852763</c:v>
                </c:pt>
                <c:pt idx="18">
                  <c:v>25.085679314565485</c:v>
                </c:pt>
                <c:pt idx="19">
                  <c:v>25.426432691127747</c:v>
                </c:pt>
                <c:pt idx="20">
                  <c:v>25.077872106516825</c:v>
                </c:pt>
                <c:pt idx="21">
                  <c:v>25.013710316251299</c:v>
                </c:pt>
                <c:pt idx="22">
                  <c:v>25.236707938820103</c:v>
                </c:pt>
                <c:pt idx="23">
                  <c:v>25.056988602279546</c:v>
                </c:pt>
                <c:pt idx="24">
                  <c:v>24.962648658339809</c:v>
                </c:pt>
                <c:pt idx="25">
                  <c:v>25.201360300698049</c:v>
                </c:pt>
                <c:pt idx="26">
                  <c:v>25.283553875236297</c:v>
                </c:pt>
                <c:pt idx="27">
                  <c:v>25.331541742127712</c:v>
                </c:pt>
                <c:pt idx="28">
                  <c:v>25.267976128396779</c:v>
                </c:pt>
                <c:pt idx="29">
                  <c:v>25.336013785180931</c:v>
                </c:pt>
                <c:pt idx="30">
                  <c:v>25.476190476190474</c:v>
                </c:pt>
                <c:pt idx="31">
                  <c:v>25.756378414992099</c:v>
                </c:pt>
                <c:pt idx="32">
                  <c:v>26.188476398454561</c:v>
                </c:pt>
                <c:pt idx="33">
                  <c:v>26.473520939508088</c:v>
                </c:pt>
                <c:pt idx="34">
                  <c:v>27.153630208620029</c:v>
                </c:pt>
                <c:pt idx="35">
                  <c:v>28.145514223194752</c:v>
                </c:pt>
                <c:pt idx="36">
                  <c:v>29.195727986050567</c:v>
                </c:pt>
                <c:pt idx="37">
                  <c:v>30.185690879300932</c:v>
                </c:pt>
                <c:pt idx="38">
                  <c:v>31.16975359230727</c:v>
                </c:pt>
                <c:pt idx="39">
                  <c:v>32.198024125320671</c:v>
                </c:pt>
                <c:pt idx="40">
                  <c:v>32.968416443155071</c:v>
                </c:pt>
                <c:pt idx="41">
                  <c:v>33.773130406219202</c:v>
                </c:pt>
                <c:pt idx="42">
                  <c:v>35.0816617340787</c:v>
                </c:pt>
                <c:pt idx="43">
                  <c:v>36.341677646025474</c:v>
                </c:pt>
                <c:pt idx="44">
                  <c:v>37.376074025115663</c:v>
                </c:pt>
                <c:pt idx="45">
                  <c:v>38.032265144863914</c:v>
                </c:pt>
                <c:pt idx="46">
                  <c:v>38.884933457473025</c:v>
                </c:pt>
                <c:pt idx="47">
                  <c:v>39.784591713375093</c:v>
                </c:pt>
                <c:pt idx="48">
                  <c:v>40.380619052827299</c:v>
                </c:pt>
                <c:pt idx="49">
                  <c:v>41.125635836569494</c:v>
                </c:pt>
                <c:pt idx="50">
                  <c:v>41.610372630202654</c:v>
                </c:pt>
                <c:pt idx="51">
                  <c:v>42.910345583000165</c:v>
                </c:pt>
                <c:pt idx="52">
                  <c:v>43.98196513993512</c:v>
                </c:pt>
                <c:pt idx="53">
                  <c:v>44.825876129601056</c:v>
                </c:pt>
                <c:pt idx="54">
                  <c:v>45.86811121552153</c:v>
                </c:pt>
                <c:pt idx="55">
                  <c:v>47.296094358517863</c:v>
                </c:pt>
                <c:pt idx="56">
                  <c:v>48.328216578286352</c:v>
                </c:pt>
                <c:pt idx="57">
                  <c:v>49.772228783532988</c:v>
                </c:pt>
                <c:pt idx="58">
                  <c:v>50.895935786558134</c:v>
                </c:pt>
                <c:pt idx="59">
                  <c:v>51.662317031657778</c:v>
                </c:pt>
                <c:pt idx="60">
                  <c:v>52.597958136086241</c:v>
                </c:pt>
                <c:pt idx="61">
                  <c:v>53.398169336384441</c:v>
                </c:pt>
                <c:pt idx="62">
                  <c:v>54.28341292215638</c:v>
                </c:pt>
                <c:pt idx="63">
                  <c:v>54.991911254911017</c:v>
                </c:pt>
                <c:pt idx="64">
                  <c:v>55.685773961475981</c:v>
                </c:pt>
                <c:pt idx="65">
                  <c:v>56.394264397295402</c:v>
                </c:pt>
                <c:pt idx="66">
                  <c:v>57.252579737335843</c:v>
                </c:pt>
                <c:pt idx="67">
                  <c:v>57.671273154954427</c:v>
                </c:pt>
                <c:pt idx="68">
                  <c:v>58.14886960628062</c:v>
                </c:pt>
                <c:pt idx="69">
                  <c:v>58.645814821396833</c:v>
                </c:pt>
                <c:pt idx="70">
                  <c:v>59.492313192706469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45-4558-BF30-CC5DC60E0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424640"/>
        <c:axId val="67426176"/>
      </c:areaChart>
      <c:catAx>
        <c:axId val="6742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v-FI"/>
          </a:p>
        </c:txPr>
        <c:crossAx val="6742617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67426176"/>
        <c:scaling>
          <c:orientation val="minMax"/>
        </c:scaling>
        <c:delete val="0"/>
        <c:axPos val="l"/>
        <c:majorGridlines/>
        <c:numFmt formatCode="0.0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v-FI"/>
          </a:p>
        </c:txPr>
        <c:crossAx val="67424640"/>
        <c:crosses val="autoZero"/>
        <c:crossBetween val="midCat"/>
      </c:valAx>
      <c:spPr>
        <a:ln>
          <a:solidFill>
            <a:schemeClr val="tx1">
              <a:lumMod val="50000"/>
              <a:lumOff val="50000"/>
            </a:schemeClr>
          </a:solidFill>
        </a:ln>
      </c:spPr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100">
          <a:latin typeface="+mn-lt"/>
          <a:cs typeface="Arial" pitchFamily="34" charset="0"/>
        </a:defRPr>
      </a:pPr>
      <a:endParaRPr lang="sv-FI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Tabell!$Q$1</c:f>
          <c:strCache>
            <c:ptCount val="1"/>
            <c:pt idx="0">
              <c:v>Demografisk försörjningskvot år 1975–2040* (ÅSUBs befolkningsprognos år 2019)</c:v>
            </c:pt>
          </c:strCache>
        </c:strRef>
      </c:tx>
      <c:layout>
        <c:manualLayout>
          <c:xMode val="edge"/>
          <c:yMode val="edge"/>
          <c:x val="0.16901476921738373"/>
          <c:y val="1.12247673586256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Arial" pitchFamily="34" charset="0"/>
            </a:defRPr>
          </a:pPr>
          <a:endParaRPr lang="sv-FI"/>
        </a:p>
      </c:txPr>
    </c:title>
    <c:autoTitleDeleted val="0"/>
    <c:plotArea>
      <c:layout>
        <c:manualLayout>
          <c:layoutTarget val="inner"/>
          <c:xMode val="edge"/>
          <c:yMode val="edge"/>
          <c:x val="6.1804238928963875E-2"/>
          <c:y val="9.0960451977401227E-2"/>
          <c:w val="0.91072672713165725"/>
          <c:h val="0.79765587595884346"/>
        </c:manualLayout>
      </c:layout>
      <c:areaChart>
        <c:grouping val="stacked"/>
        <c:varyColors val="0"/>
        <c:ser>
          <c:idx val="0"/>
          <c:order val="0"/>
          <c:tx>
            <c:v>Försörjningskvot 0-14 år</c:v>
          </c:tx>
          <c:spPr>
            <a:solidFill>
              <a:schemeClr val="accent1"/>
            </a:solidFill>
            <a:ln w="19050" cap="flat" cmpd="sng" algn="ctr">
              <a:solidFill>
                <a:schemeClr val="lt1"/>
              </a:solidFill>
              <a:prstDash val="solid"/>
              <a:round/>
            </a:ln>
            <a:effectLst/>
          </c:spPr>
          <c:cat>
            <c:numRef>
              <c:f>Tabell!$Q$3:$Q$68</c:f>
              <c:numCache>
                <c:formatCode>General</c:formatCode>
                <c:ptCount val="66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 formatCode="0&quot;*&quot;">
                  <c:v>2026</c:v>
                </c:pt>
                <c:pt idx="52" formatCode="0&quot;*&quot;">
                  <c:v>2027</c:v>
                </c:pt>
                <c:pt idx="53" formatCode="0&quot;*&quot;">
                  <c:v>2028</c:v>
                </c:pt>
                <c:pt idx="54" formatCode="0&quot;*&quot;">
                  <c:v>2029</c:v>
                </c:pt>
                <c:pt idx="55" formatCode="0&quot;*&quot;">
                  <c:v>2030</c:v>
                </c:pt>
                <c:pt idx="56" formatCode="0&quot;*&quot;">
                  <c:v>2031</c:v>
                </c:pt>
                <c:pt idx="57" formatCode="0&quot;*&quot;">
                  <c:v>2032</c:v>
                </c:pt>
                <c:pt idx="58" formatCode="0&quot;*&quot;">
                  <c:v>2033</c:v>
                </c:pt>
                <c:pt idx="59" formatCode="0&quot;*&quot;">
                  <c:v>2034</c:v>
                </c:pt>
                <c:pt idx="60" formatCode="0&quot;*&quot;">
                  <c:v>2035</c:v>
                </c:pt>
                <c:pt idx="61" formatCode="0&quot;*&quot;">
                  <c:v>2036</c:v>
                </c:pt>
                <c:pt idx="62" formatCode="0&quot;*&quot;">
                  <c:v>2037</c:v>
                </c:pt>
                <c:pt idx="63" formatCode="0&quot;*&quot;">
                  <c:v>2038</c:v>
                </c:pt>
                <c:pt idx="64" formatCode="0&quot;*&quot;">
                  <c:v>2039</c:v>
                </c:pt>
                <c:pt idx="65" formatCode="0&quot;*&quot;">
                  <c:v>2040</c:v>
                </c:pt>
              </c:numCache>
            </c:numRef>
          </c:cat>
          <c:val>
            <c:numRef>
              <c:f>Tabell!$U$3:$U$68</c:f>
              <c:numCache>
                <c:formatCode>0.0</c:formatCode>
                <c:ptCount val="66"/>
                <c:pt idx="0">
                  <c:v>32.934504460889414</c:v>
                </c:pt>
                <c:pt idx="1">
                  <c:v>32.792544011045912</c:v>
                </c:pt>
                <c:pt idx="2">
                  <c:v>32.236479028697573</c:v>
                </c:pt>
                <c:pt idx="3">
                  <c:v>31.908007987330439</c:v>
                </c:pt>
                <c:pt idx="4">
                  <c:v>31.514108740536823</c:v>
                </c:pt>
                <c:pt idx="5">
                  <c:v>30.939565306261496</c:v>
                </c:pt>
                <c:pt idx="6">
                  <c:v>30.372917931080991</c:v>
                </c:pt>
                <c:pt idx="7">
                  <c:v>29.464404083256003</c:v>
                </c:pt>
                <c:pt idx="8">
                  <c:v>28.795708772159351</c:v>
                </c:pt>
                <c:pt idx="9">
                  <c:v>28.224867382585067</c:v>
                </c:pt>
                <c:pt idx="10">
                  <c:v>28.26580226904376</c:v>
                </c:pt>
                <c:pt idx="11">
                  <c:v>27.944034201321415</c:v>
                </c:pt>
                <c:pt idx="12">
                  <c:v>27.479538570599988</c:v>
                </c:pt>
                <c:pt idx="13">
                  <c:v>27.714997126987168</c:v>
                </c:pt>
                <c:pt idx="14">
                  <c:v>27.799911465250108</c:v>
                </c:pt>
                <c:pt idx="15">
                  <c:v>27.963355353359091</c:v>
                </c:pt>
                <c:pt idx="16">
                  <c:v>27.845528455284551</c:v>
                </c:pt>
                <c:pt idx="17">
                  <c:v>28.220858895705518</c:v>
                </c:pt>
                <c:pt idx="18">
                  <c:v>28.537331701346393</c:v>
                </c:pt>
                <c:pt idx="19">
                  <c:v>28.93606577494171</c:v>
                </c:pt>
                <c:pt idx="20">
                  <c:v>28.846271300311489</c:v>
                </c:pt>
                <c:pt idx="21">
                  <c:v>28.88915970995064</c:v>
                </c:pt>
                <c:pt idx="22">
                  <c:v>28.878368536052442</c:v>
                </c:pt>
                <c:pt idx="23">
                  <c:v>28.6622675464907</c:v>
                </c:pt>
                <c:pt idx="24">
                  <c:v>28.661925536365267</c:v>
                </c:pt>
                <c:pt idx="25">
                  <c:v>28.584213352425277</c:v>
                </c:pt>
                <c:pt idx="26">
                  <c:v>28.355387523629489</c:v>
                </c:pt>
                <c:pt idx="27">
                  <c:v>28.065665712449611</c:v>
                </c:pt>
                <c:pt idx="28">
                  <c:v>27.388608841763716</c:v>
                </c:pt>
                <c:pt idx="29">
                  <c:v>27.047673750717976</c:v>
                </c:pt>
                <c:pt idx="30">
                  <c:v>26.258503401360546</c:v>
                </c:pt>
                <c:pt idx="31">
                  <c:v>26.21359223300971</c:v>
                </c:pt>
                <c:pt idx="32">
                  <c:v>25.852511338820761</c:v>
                </c:pt>
                <c:pt idx="33">
                  <c:v>25.620429869266566</c:v>
                </c:pt>
                <c:pt idx="34">
                  <c:v>25.507788847911044</c:v>
                </c:pt>
                <c:pt idx="35">
                  <c:v>25.065645514223196</c:v>
                </c:pt>
                <c:pt idx="36">
                  <c:v>25.31059285091543</c:v>
                </c:pt>
                <c:pt idx="37">
                  <c:v>25.477880939377389</c:v>
                </c:pt>
                <c:pt idx="38">
                  <c:v>25.449379883079278</c:v>
                </c:pt>
                <c:pt idx="39">
                  <c:v>25.631788657824355</c:v>
                </c:pt>
                <c:pt idx="40">
                  <c:v>25.677376977393401</c:v>
                </c:pt>
                <c:pt idx="41">
                  <c:v>26.163363626409726</c:v>
                </c:pt>
                <c:pt idx="42">
                  <c:v>26.537323248931273</c:v>
                </c:pt>
                <c:pt idx="43">
                  <c:v>27.190382081686433</c:v>
                </c:pt>
                <c:pt idx="44">
                  <c:v>27.219651905706105</c:v>
                </c:pt>
                <c:pt idx="45">
                  <c:v>27.293678665496053</c:v>
                </c:pt>
                <c:pt idx="46">
                  <c:v>27.301604688099019</c:v>
                </c:pt>
                <c:pt idx="47">
                  <c:v>27.041433124519177</c:v>
                </c:pt>
                <c:pt idx="48">
                  <c:v>26.637865033358853</c:v>
                </c:pt>
                <c:pt idx="49">
                  <c:v>26.538314281026089</c:v>
                </c:pt>
                <c:pt idx="50">
                  <c:v>26.378295925038138</c:v>
                </c:pt>
                <c:pt idx="51">
                  <c:v>26.399494444151877</c:v>
                </c:pt>
                <c:pt idx="52">
                  <c:v>26.318548809898289</c:v>
                </c:pt>
                <c:pt idx="53">
                  <c:v>26.226257566270089</c:v>
                </c:pt>
                <c:pt idx="54">
                  <c:v>26.140970994905917</c:v>
                </c:pt>
                <c:pt idx="55">
                  <c:v>26.128697457187339</c:v>
                </c:pt>
                <c:pt idx="56">
                  <c:v>26.081332781456958</c:v>
                </c:pt>
                <c:pt idx="57">
                  <c:v>26.154403019804541</c:v>
                </c:pt>
                <c:pt idx="58">
                  <c:v>26.148847284542782</c:v>
                </c:pt>
                <c:pt idx="59">
                  <c:v>26.061072619964076</c:v>
                </c:pt>
                <c:pt idx="60">
                  <c:v>25.982120051085566</c:v>
                </c:pt>
                <c:pt idx="61">
                  <c:v>25.957620211898941</c:v>
                </c:pt>
                <c:pt idx="62">
                  <c:v>25.913537073640462</c:v>
                </c:pt>
                <c:pt idx="63">
                  <c:v>25.854495885293076</c:v>
                </c:pt>
                <c:pt idx="64">
                  <c:v>25.828180767104008</c:v>
                </c:pt>
                <c:pt idx="65">
                  <c:v>25.809681133303297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E7-4413-A763-9FF48CF515B9}"/>
            </c:ext>
          </c:extLst>
        </c:ser>
        <c:ser>
          <c:idx val="1"/>
          <c:order val="1"/>
          <c:tx>
            <c:v>Försörjningskvot 65+</c:v>
          </c:tx>
          <c:spPr>
            <a:solidFill>
              <a:schemeClr val="accent2"/>
            </a:solidFill>
            <a:ln w="19050" cap="flat" cmpd="sng" algn="ctr">
              <a:solidFill>
                <a:schemeClr val="lt1"/>
              </a:solidFill>
              <a:prstDash val="solid"/>
              <a:round/>
            </a:ln>
            <a:effectLst/>
          </c:spPr>
          <c:cat>
            <c:numRef>
              <c:f>Tabell!$Q$3:$Q$68</c:f>
              <c:numCache>
                <c:formatCode>General</c:formatCode>
                <c:ptCount val="66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>
                  <c:v>1995</c:v>
                </c:pt>
                <c:pt idx="21">
                  <c:v>1996</c:v>
                </c:pt>
                <c:pt idx="22">
                  <c:v>1997</c:v>
                </c:pt>
                <c:pt idx="23">
                  <c:v>1998</c:v>
                </c:pt>
                <c:pt idx="24">
                  <c:v>1999</c:v>
                </c:pt>
                <c:pt idx="25">
                  <c:v>2000</c:v>
                </c:pt>
                <c:pt idx="26">
                  <c:v>2001</c:v>
                </c:pt>
                <c:pt idx="27">
                  <c:v>2002</c:v>
                </c:pt>
                <c:pt idx="28">
                  <c:v>2003</c:v>
                </c:pt>
                <c:pt idx="29">
                  <c:v>2004</c:v>
                </c:pt>
                <c:pt idx="30">
                  <c:v>2005</c:v>
                </c:pt>
                <c:pt idx="31">
                  <c:v>2006</c:v>
                </c:pt>
                <c:pt idx="32">
                  <c:v>2007</c:v>
                </c:pt>
                <c:pt idx="33">
                  <c:v>2008</c:v>
                </c:pt>
                <c:pt idx="34">
                  <c:v>2009</c:v>
                </c:pt>
                <c:pt idx="35">
                  <c:v>2010</c:v>
                </c:pt>
                <c:pt idx="36">
                  <c:v>2011</c:v>
                </c:pt>
                <c:pt idx="37">
                  <c:v>2012</c:v>
                </c:pt>
                <c:pt idx="38">
                  <c:v>2013</c:v>
                </c:pt>
                <c:pt idx="39">
                  <c:v>2014</c:v>
                </c:pt>
                <c:pt idx="40">
                  <c:v>2015</c:v>
                </c:pt>
                <c:pt idx="41">
                  <c:v>2016</c:v>
                </c:pt>
                <c:pt idx="42">
                  <c:v>2017</c:v>
                </c:pt>
                <c:pt idx="43">
                  <c:v>2018</c:v>
                </c:pt>
                <c:pt idx="44">
                  <c:v>2019</c:v>
                </c:pt>
                <c:pt idx="45">
                  <c:v>2020</c:v>
                </c:pt>
                <c:pt idx="46">
                  <c:v>2021</c:v>
                </c:pt>
                <c:pt idx="47">
                  <c:v>2022</c:v>
                </c:pt>
                <c:pt idx="48">
                  <c:v>2023</c:v>
                </c:pt>
                <c:pt idx="49">
                  <c:v>2024</c:v>
                </c:pt>
                <c:pt idx="50">
                  <c:v>2025</c:v>
                </c:pt>
                <c:pt idx="51" formatCode="0&quot;*&quot;">
                  <c:v>2026</c:v>
                </c:pt>
                <c:pt idx="52" formatCode="0&quot;*&quot;">
                  <c:v>2027</c:v>
                </c:pt>
                <c:pt idx="53" formatCode="0&quot;*&quot;">
                  <c:v>2028</c:v>
                </c:pt>
                <c:pt idx="54" formatCode="0&quot;*&quot;">
                  <c:v>2029</c:v>
                </c:pt>
                <c:pt idx="55" formatCode="0&quot;*&quot;">
                  <c:v>2030</c:v>
                </c:pt>
                <c:pt idx="56" formatCode="0&quot;*&quot;">
                  <c:v>2031</c:v>
                </c:pt>
                <c:pt idx="57" formatCode="0&quot;*&quot;">
                  <c:v>2032</c:v>
                </c:pt>
                <c:pt idx="58" formatCode="0&quot;*&quot;">
                  <c:v>2033</c:v>
                </c:pt>
                <c:pt idx="59" formatCode="0&quot;*&quot;">
                  <c:v>2034</c:v>
                </c:pt>
                <c:pt idx="60" formatCode="0&quot;*&quot;">
                  <c:v>2035</c:v>
                </c:pt>
                <c:pt idx="61" formatCode="0&quot;*&quot;">
                  <c:v>2036</c:v>
                </c:pt>
                <c:pt idx="62" formatCode="0&quot;*&quot;">
                  <c:v>2037</c:v>
                </c:pt>
                <c:pt idx="63" formatCode="0&quot;*&quot;">
                  <c:v>2038</c:v>
                </c:pt>
                <c:pt idx="64" formatCode="0&quot;*&quot;">
                  <c:v>2039</c:v>
                </c:pt>
                <c:pt idx="65" formatCode="0&quot;*&quot;">
                  <c:v>2040</c:v>
                </c:pt>
              </c:numCache>
            </c:numRef>
          </c:cat>
          <c:val>
            <c:numRef>
              <c:f>Tabell!$V$3:$V$68</c:f>
              <c:numCache>
                <c:formatCode>0.0</c:formatCode>
                <c:ptCount val="66"/>
                <c:pt idx="0">
                  <c:v>21.211702054083961</c:v>
                </c:pt>
                <c:pt idx="1">
                  <c:v>21.939937866758715</c:v>
                </c:pt>
                <c:pt idx="2">
                  <c:v>22.647626931567331</c:v>
                </c:pt>
                <c:pt idx="3">
                  <c:v>23.307856503477243</c:v>
                </c:pt>
                <c:pt idx="4">
                  <c:v>24.081211286992428</c:v>
                </c:pt>
                <c:pt idx="5">
                  <c:v>24.289704980581863</c:v>
                </c:pt>
                <c:pt idx="6">
                  <c:v>24.620675703014363</c:v>
                </c:pt>
                <c:pt idx="7">
                  <c:v>24.658623889699058</c:v>
                </c:pt>
                <c:pt idx="8">
                  <c:v>24.504480931510432</c:v>
                </c:pt>
                <c:pt idx="9">
                  <c:v>24.414542631647045</c:v>
                </c:pt>
                <c:pt idx="10">
                  <c:v>24.674230145867099</c:v>
                </c:pt>
                <c:pt idx="11">
                  <c:v>25.184609405363389</c:v>
                </c:pt>
                <c:pt idx="12">
                  <c:v>25.649287877811432</c:v>
                </c:pt>
                <c:pt idx="13">
                  <c:v>25.799655238460069</c:v>
                </c:pt>
                <c:pt idx="14">
                  <c:v>25.434768861063684</c:v>
                </c:pt>
                <c:pt idx="15">
                  <c:v>25.370808924342512</c:v>
                </c:pt>
                <c:pt idx="16">
                  <c:v>25.178615422517865</c:v>
                </c:pt>
                <c:pt idx="17">
                  <c:v>25.110429447852763</c:v>
                </c:pt>
                <c:pt idx="18">
                  <c:v>25.085679314565485</c:v>
                </c:pt>
                <c:pt idx="19">
                  <c:v>25.426432691127747</c:v>
                </c:pt>
                <c:pt idx="20">
                  <c:v>25.077872106516825</c:v>
                </c:pt>
                <c:pt idx="21">
                  <c:v>25.013710316251299</c:v>
                </c:pt>
                <c:pt idx="22">
                  <c:v>25.236707938820103</c:v>
                </c:pt>
                <c:pt idx="23">
                  <c:v>25.056988602279546</c:v>
                </c:pt>
                <c:pt idx="24">
                  <c:v>24.962648658339809</c:v>
                </c:pt>
                <c:pt idx="25">
                  <c:v>25.201360300698049</c:v>
                </c:pt>
                <c:pt idx="26">
                  <c:v>25.283553875236297</c:v>
                </c:pt>
                <c:pt idx="27">
                  <c:v>25.331541742127712</c:v>
                </c:pt>
                <c:pt idx="28">
                  <c:v>25.267976128396779</c:v>
                </c:pt>
                <c:pt idx="29">
                  <c:v>25.336013785180931</c:v>
                </c:pt>
                <c:pt idx="30">
                  <c:v>25.476190476190474</c:v>
                </c:pt>
                <c:pt idx="31">
                  <c:v>25.756378414992099</c:v>
                </c:pt>
                <c:pt idx="32">
                  <c:v>26.188476398454561</c:v>
                </c:pt>
                <c:pt idx="33">
                  <c:v>26.473520939508088</c:v>
                </c:pt>
                <c:pt idx="34">
                  <c:v>27.153630208620029</c:v>
                </c:pt>
                <c:pt idx="35">
                  <c:v>28.145514223194752</c:v>
                </c:pt>
                <c:pt idx="36">
                  <c:v>29.195727986050567</c:v>
                </c:pt>
                <c:pt idx="37">
                  <c:v>30.185690879300932</c:v>
                </c:pt>
                <c:pt idx="38">
                  <c:v>31.16975359230727</c:v>
                </c:pt>
                <c:pt idx="39">
                  <c:v>32.198024125320671</c:v>
                </c:pt>
                <c:pt idx="40">
                  <c:v>32.968416443155071</c:v>
                </c:pt>
                <c:pt idx="41">
                  <c:v>33.773130406219202</c:v>
                </c:pt>
                <c:pt idx="42">
                  <c:v>35.0816617340787</c:v>
                </c:pt>
                <c:pt idx="43">
                  <c:v>36.341677646025474</c:v>
                </c:pt>
                <c:pt idx="44">
                  <c:v>37.376074025115663</c:v>
                </c:pt>
                <c:pt idx="45">
                  <c:v>38.032265144863914</c:v>
                </c:pt>
                <c:pt idx="46">
                  <c:v>38.884933457473025</c:v>
                </c:pt>
                <c:pt idx="47">
                  <c:v>39.784591713375093</c:v>
                </c:pt>
                <c:pt idx="48">
                  <c:v>40.380619052827299</c:v>
                </c:pt>
                <c:pt idx="49">
                  <c:v>41.125635836569494</c:v>
                </c:pt>
                <c:pt idx="50">
                  <c:v>41.610372630202654</c:v>
                </c:pt>
                <c:pt idx="51">
                  <c:v>40.191689925746481</c:v>
                </c:pt>
                <c:pt idx="52">
                  <c:v>40.709866834434308</c:v>
                </c:pt>
                <c:pt idx="53">
                  <c:v>41.139636819035694</c:v>
                </c:pt>
                <c:pt idx="54">
                  <c:v>41.677929098658907</c:v>
                </c:pt>
                <c:pt idx="55">
                  <c:v>42.522055007784118</c:v>
                </c:pt>
                <c:pt idx="56">
                  <c:v>43.092922185430467</c:v>
                </c:pt>
                <c:pt idx="57">
                  <c:v>44.004343554475412</c:v>
                </c:pt>
                <c:pt idx="58">
                  <c:v>44.597452163597914</c:v>
                </c:pt>
                <c:pt idx="59">
                  <c:v>44.860148832435208</c:v>
                </c:pt>
                <c:pt idx="60">
                  <c:v>45.149425287356323</c:v>
                </c:pt>
                <c:pt idx="61">
                  <c:v>45.604115729421352</c:v>
                </c:pt>
                <c:pt idx="62">
                  <c:v>45.795955602858449</c:v>
                </c:pt>
                <c:pt idx="63">
                  <c:v>46.054425203210982</c:v>
                </c:pt>
                <c:pt idx="64">
                  <c:v>46.272558186296685</c:v>
                </c:pt>
                <c:pt idx="65">
                  <c:v>46.473444461130299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E7-4413-A763-9FF48CF51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448000"/>
        <c:axId val="67330816"/>
      </c:areaChart>
      <c:catAx>
        <c:axId val="6644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Arial" pitchFamily="34" charset="0"/>
              </a:defRPr>
            </a:pPr>
            <a:endParaRPr lang="sv-FI"/>
          </a:p>
        </c:txPr>
        <c:crossAx val="67330816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6733081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Arial" pitchFamily="34" charset="0"/>
              </a:defRPr>
            </a:pPr>
            <a:endParaRPr lang="sv-FI"/>
          </a:p>
        </c:txPr>
        <c:crossAx val="66448000"/>
        <c:crosses val="autoZero"/>
        <c:crossBetween val="midCat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Arial" pitchFamily="34" charset="0"/>
            </a:defRPr>
          </a:pPr>
          <a:endParaRPr lang="sv-FI"/>
        </a:p>
      </c:txPr>
    </c:legend>
    <c:plotVisOnly val="1"/>
    <c:dispBlanksAs val="zero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100">
          <a:latin typeface="+mn-lt"/>
          <a:cs typeface="Arial" pitchFamily="34" charset="0"/>
        </a:defRPr>
      </a:pPr>
      <a:endParaRPr lang="sv-FI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10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>
      <a:schemeClr val="lt1"/>
    </cs:lnRef>
    <cs:fillRef idx="1">
      <cs:styleClr val="auto"/>
    </cs:fillRef>
    <cs:effectRef idx="1">
      <a:schemeClr val="dk1"/>
    </cs:effectRef>
    <cs:fontRef idx="minor">
      <a:schemeClr val="tx1"/>
    </cs:fontRef>
    <cs:spPr>
      <a:ln>
        <a:round/>
      </a:ln>
    </cs:spPr>
  </cs:dataPoint>
  <cs:dataPoint3D>
    <cs:lnRef idx="1">
      <a:schemeClr val="lt1"/>
    </cs:lnRef>
    <cs:fillRef idx="1">
      <cs:styleClr val="auto"/>
    </cs:fillRef>
    <cs:effectRef idx="1">
      <a:schemeClr val="dk1"/>
    </cs:effectRef>
    <cs:fontRef idx="minor">
      <a:schemeClr val="tx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1">
      <a:schemeClr val="dk1"/>
    </cs:effectRef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1">
      <a:schemeClr val="dk1"/>
    </cs:effectRef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1">
      <a:schemeClr val="dk1"/>
    </cs:effectRef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10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>
      <a:schemeClr val="lt1"/>
    </cs:lnRef>
    <cs:fillRef idx="1">
      <cs:styleClr val="auto"/>
    </cs:fillRef>
    <cs:effectRef idx="1">
      <a:schemeClr val="dk1"/>
    </cs:effectRef>
    <cs:fontRef idx="minor">
      <a:schemeClr val="tx1"/>
    </cs:fontRef>
    <cs:spPr>
      <a:ln>
        <a:round/>
      </a:ln>
    </cs:spPr>
  </cs:dataPoint>
  <cs:dataPoint3D>
    <cs:lnRef idx="1">
      <a:schemeClr val="lt1"/>
    </cs:lnRef>
    <cs:fillRef idx="1">
      <cs:styleClr val="auto"/>
    </cs:fillRef>
    <cs:effectRef idx="1">
      <a:schemeClr val="dk1"/>
    </cs:effectRef>
    <cs:fontRef idx="minor">
      <a:schemeClr val="tx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1">
      <a:schemeClr val="dk1"/>
    </cs:effectRef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1">
      <a:schemeClr val="dk1"/>
    </cs:effectRef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1">
      <a:schemeClr val="dk1"/>
    </cs:effectRef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91" workbookViewId="0" zoomToFit="1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91" workbookViewId="0" zoomToFit="1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7A241E8-4A49-4AC5-84A2-72F78185C8DB}">
  <sheetPr/>
  <sheetViews>
    <sheetView zoomScale="91" workbookViewId="0" zoomToFit="1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989" cy="5627077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989" cy="5627077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10989" cy="5627077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E5C1435-3F37-884E-1F9B-A4357D360BB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135440</xdr:colOff>
      <xdr:row>9</xdr:row>
      <xdr:rowOff>5045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89DEC997-D0DA-4ED9-BB5E-5947900AE239}"/>
            </a:ext>
          </a:extLst>
        </xdr:cNvPr>
        <xdr:cNvSpPr/>
      </xdr:nvSpPr>
      <xdr:spPr>
        <a:xfrm>
          <a:off x="0" y="0"/>
          <a:ext cx="6841040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v-S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REDIGERA INTE </a:t>
          </a:r>
        </a:p>
        <a:p>
          <a:pPr algn="ctr"/>
          <a:r>
            <a:rPr lang="sv-S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Endast till för Esri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emografisk_försörjningskvot" displayName="Demografisk_försörjningskvot" ref="A2:G73" totalsRowShown="0" headerRowDxfId="26" dataDxfId="25">
  <autoFilter ref="A2:G73" xr:uid="{00000000-0009-0000-0100-000001000000}"/>
  <tableColumns count="7">
    <tableColumn id="1" xr3:uid="{00000000-0010-0000-0000-000001000000}" name="År" dataDxfId="24">
      <calculatedColumnFormula>A2+1</calculatedColumnFormula>
    </tableColumn>
    <tableColumn id="2" xr3:uid="{00000000-0010-0000-0000-000002000000}" name="0–14" dataDxfId="23"/>
    <tableColumn id="3" xr3:uid="{00000000-0010-0000-0000-000003000000}" name="15–64" dataDxfId="22"/>
    <tableColumn id="4" xr3:uid="{00000000-0010-0000-0000-000004000000}" name="65+" dataDxfId="21"/>
    <tableColumn id="5" xr3:uid="{00000000-0010-0000-0000-000005000000}" name="Dependency, 0–14" dataDxfId="20">
      <calculatedColumnFormula>B3/C3*100</calculatedColumnFormula>
    </tableColumn>
    <tableColumn id="6" xr3:uid="{00000000-0010-0000-0000-000006000000}" name="Dependency, 65+" dataDxfId="19">
      <calculatedColumnFormula>D3/C3*100</calculatedColumnFormula>
    </tableColumn>
    <tableColumn id="7" xr3:uid="{00000000-0010-0000-0000-000007000000}" name="Dependency, totalt" dataDxfId="18">
      <calculatedColumnFormula>(Demografisk_försörjningskvot[[#This Row],[0–14]]+Demografisk_försörjningskvot[[#This Row],[65+]])/Demografisk_försörjningskvot[[#This Row],[15–64]]*100</calculatedColumnFormula>
    </tableColumn>
  </tableColumns>
  <tableStyleInfo name="TableStyleLight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Demografisk_försörjningskvotSC" displayName="Demografisk_försörjningskvotSC" ref="I2:O73" totalsRowShown="0" headerRowDxfId="8" dataDxfId="7">
  <autoFilter ref="I2:O73" xr:uid="{00000000-0009-0000-0100-000002000000}"/>
  <tableColumns count="7">
    <tableColumn id="1" xr3:uid="{00000000-0010-0000-0100-000001000000}" name="År" dataDxfId="6">
      <calculatedColumnFormula>I2+1</calculatedColumnFormula>
    </tableColumn>
    <tableColumn id="2" xr3:uid="{00000000-0010-0000-0100-000002000000}" name="0–14" dataDxfId="5"/>
    <tableColumn id="3" xr3:uid="{00000000-0010-0000-0100-000003000000}" name="15–64" dataDxfId="4"/>
    <tableColumn id="4" xr3:uid="{00000000-0010-0000-0100-000004000000}" name="65+" dataDxfId="3"/>
    <tableColumn id="5" xr3:uid="{00000000-0010-0000-0100-000005000000}" name="Dependency, 0–14" dataDxfId="2">
      <calculatedColumnFormula>J3/K3*100</calculatedColumnFormula>
    </tableColumn>
    <tableColumn id="6" xr3:uid="{00000000-0010-0000-0100-000006000000}" name="Dependency, 65+" dataDxfId="1">
      <calculatedColumnFormula>L3/K3*100</calculatedColumnFormula>
    </tableColumn>
    <tableColumn id="7" xr3:uid="{00000000-0010-0000-0100-000007000000}" name="Dependency, totalt" dataDxfId="0">
      <calculatedColumnFormula>(Demografisk_försörjningskvotSC[[#This Row],[0–14]]+Demografisk_försörjningskvotSC[[#This Row],[65+]])/Demografisk_försörjningskvotSC[[#This Row],[15–64]]*100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3891455-5DC0-43A4-BA75-A27F0CE67CDC}" name="Demografisk_försörjningskvot4" displayName="Demografisk_försörjningskvot4" ref="Q2:W68" totalsRowShown="0" headerRowDxfId="17" dataDxfId="16">
  <autoFilter ref="Q2:W68" xr:uid="{23891455-5DC0-43A4-BA75-A27F0CE67CDC}"/>
  <tableColumns count="7">
    <tableColumn id="1" xr3:uid="{DF04F5C0-EF1B-4037-A8D8-9D8C765FFBFC}" name="År" dataDxfId="15">
      <calculatedColumnFormula>Q2+1</calculatedColumnFormula>
    </tableColumn>
    <tableColumn id="2" xr3:uid="{9044CDE8-E2BD-436A-9469-7AD0AFCBD095}" name="0–14" dataDxfId="14"/>
    <tableColumn id="3" xr3:uid="{10D5802C-8B13-4D98-868A-9C9A6B22C0A0}" name="15–64" dataDxfId="13"/>
    <tableColumn id="4" xr3:uid="{8ED010D2-7EC6-49E1-925D-2BC7214BC68A}" name="65+" dataDxfId="12"/>
    <tableColumn id="5" xr3:uid="{F5D7982A-1ED9-43AE-B589-5DD849014A4F}" name="Dependency, 0–14" dataDxfId="11">
      <calculatedColumnFormula>R3/S3*100</calculatedColumnFormula>
    </tableColumn>
    <tableColumn id="6" xr3:uid="{DD258EE2-5BBB-4B43-AC38-4520BF1C8EFF}" name="Dependency, 65+" dataDxfId="10">
      <calculatedColumnFormula>T3/S3*100</calculatedColumnFormula>
    </tableColumn>
    <tableColumn id="7" xr3:uid="{930E59A9-7F52-4169-B78F-D0F06FF666B6}" name="Dependency, totalt" dataDxfId="9">
      <calculatedColumnFormula>(Demografisk_försörjningskvot4[[#This Row],[0–14]]+Demografisk_försörjningskvot4[[#This Row],[65+]])/Demografisk_försörjningskvot4[[#This Row],[15–64]]*100</calculatedColumnFormula>
    </tableColumn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ÅSUB ny 8.6">
  <a:themeElements>
    <a:clrScheme name="ÅSUB ny 8.6">
      <a:dk1>
        <a:srgbClr val="000000"/>
      </a:dk1>
      <a:lt1>
        <a:srgbClr val="FFFFFF"/>
      </a:lt1>
      <a:dk2>
        <a:srgbClr val="034EA2"/>
      </a:dk2>
      <a:lt2>
        <a:srgbClr val="0D1A3F"/>
      </a:lt2>
      <a:accent1>
        <a:srgbClr val="034EA2"/>
      </a:accent1>
      <a:accent2>
        <a:srgbClr val="0087B3"/>
      </a:accent2>
      <a:accent3>
        <a:srgbClr val="6F51A1"/>
      </a:accent3>
      <a:accent4>
        <a:srgbClr val="00934B"/>
      </a:accent4>
      <a:accent5>
        <a:srgbClr val="B71F35"/>
      </a:accent5>
      <a:accent6>
        <a:srgbClr val="EF4E76"/>
      </a:accent6>
      <a:hlink>
        <a:srgbClr val="034EA2"/>
      </a:hlink>
      <a:folHlink>
        <a:srgbClr val="6F51A1"/>
      </a:folHlink>
    </a:clrScheme>
    <a:fontScheme name="Office-tem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ÅSUB ny 8.6" id="{14E208E1-DC79-45A1-AEDD-B9154AF3E419}" vid="{67527251-51A9-42EB-B837-502D4A3770C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83"/>
  <sheetViews>
    <sheetView showGridLines="0" workbookViewId="0">
      <pane ySplit="2" topLeftCell="A3" activePane="bottomLeft" state="frozen"/>
      <selection pane="bottomLeft" activeCell="A74" sqref="A74"/>
    </sheetView>
  </sheetViews>
  <sheetFormatPr defaultColWidth="9.109375" defaultRowHeight="12" x14ac:dyDescent="0.25"/>
  <cols>
    <col min="1" max="1" width="9.109375" style="2"/>
    <col min="2" max="3" width="11.44140625" style="2" bestFit="1" customWidth="1"/>
    <col min="4" max="4" width="6.44140625" style="2" bestFit="1" customWidth="1"/>
    <col min="5" max="5" width="19.5546875" style="2" bestFit="1" customWidth="1"/>
    <col min="6" max="6" width="19" style="2" bestFit="1" customWidth="1"/>
    <col min="7" max="7" width="20.5546875" style="2" bestFit="1" customWidth="1"/>
    <col min="8" max="9" width="9.109375" style="2"/>
    <col min="10" max="11" width="11.44140625" style="2" bestFit="1" customWidth="1"/>
    <col min="12" max="12" width="6.44140625" style="2" bestFit="1" customWidth="1"/>
    <col min="13" max="13" width="19.5546875" style="2" bestFit="1" customWidth="1"/>
    <col min="14" max="14" width="19" style="2" bestFit="1" customWidth="1"/>
    <col min="15" max="15" width="20.5546875" style="2" bestFit="1" customWidth="1"/>
    <col min="16" max="17" width="9.109375" style="2"/>
    <col min="18" max="19" width="11.44140625" style="2" bestFit="1" customWidth="1"/>
    <col min="20" max="20" width="6.44140625" style="2" bestFit="1" customWidth="1"/>
    <col min="21" max="21" width="19.5546875" style="2" bestFit="1" customWidth="1"/>
    <col min="22" max="22" width="19" style="2" bestFit="1" customWidth="1"/>
    <col min="23" max="23" width="20.5546875" style="2" bestFit="1" customWidth="1"/>
    <col min="24" max="16384" width="9.109375" style="2"/>
  </cols>
  <sheetData>
    <row r="1" spans="1:23" ht="13.8" x14ac:dyDescent="0.25">
      <c r="A1" s="1" t="str">
        <f>CONCATENATE("Demografisk försörjningskvot år ",MIN(Demografisk_försörjningskvot[År]),"–",MAX(Demografisk_försörjningskvot[År]),"* (ÅSUBs befolkningsprognos år 2025)")</f>
        <v>Demografisk försörjningskvot år 1975–2045* (ÅSUBs befolkningsprognos år 2025)</v>
      </c>
      <c r="I1" s="1" t="str">
        <f>CONCATENATE("Demografisk försörjningskvot år ",MIN(Demografisk_försörjningskvotSC[År]),"–",MAX(Demografisk_försörjningskvotSC[År]),"* (Statistikcentralens befolkningsprognos år 2024)")</f>
        <v>Demografisk försörjningskvot år 1975–2045* (Statistikcentralens befolkningsprognos år 2024)</v>
      </c>
      <c r="Q1" s="1" t="str">
        <f>CONCATENATE("Demografisk försörjningskvot år ",MIN(Demografisk_försörjningskvot4[År]),"–",MAX(Demografisk_försörjningskvot4[År]),"* (ÅSUBs befolkningsprognos år 2019)")</f>
        <v>Demografisk försörjningskvot år 1975–2040* (ÅSUBs befolkningsprognos år 2019)</v>
      </c>
    </row>
    <row r="2" spans="1:23" ht="17.25" customHeight="1" x14ac:dyDescent="0.25">
      <c r="A2" s="3" t="s">
        <v>0</v>
      </c>
      <c r="B2" s="4" t="s">
        <v>4</v>
      </c>
      <c r="C2" s="3" t="s">
        <v>5</v>
      </c>
      <c r="D2" s="3" t="s">
        <v>1</v>
      </c>
      <c r="E2" s="3" t="s">
        <v>6</v>
      </c>
      <c r="F2" s="3" t="s">
        <v>2</v>
      </c>
      <c r="G2" s="3" t="s">
        <v>3</v>
      </c>
      <c r="I2" s="3" t="s">
        <v>0</v>
      </c>
      <c r="J2" s="4" t="s">
        <v>4</v>
      </c>
      <c r="K2" s="3" t="s">
        <v>5</v>
      </c>
      <c r="L2" s="3" t="s">
        <v>1</v>
      </c>
      <c r="M2" s="3" t="s">
        <v>6</v>
      </c>
      <c r="N2" s="3" t="s">
        <v>2</v>
      </c>
      <c r="O2" s="3" t="s">
        <v>3</v>
      </c>
      <c r="Q2" s="3" t="s">
        <v>0</v>
      </c>
      <c r="R2" s="4" t="s">
        <v>4</v>
      </c>
      <c r="S2" s="3" t="s">
        <v>5</v>
      </c>
      <c r="T2" s="3" t="s">
        <v>1</v>
      </c>
      <c r="U2" s="3" t="s">
        <v>6</v>
      </c>
      <c r="V2" s="3" t="s">
        <v>2</v>
      </c>
      <c r="W2" s="3" t="s">
        <v>3</v>
      </c>
    </row>
    <row r="3" spans="1:23" ht="17.25" customHeight="1" x14ac:dyDescent="0.25">
      <c r="A3" s="5">
        <v>1975</v>
      </c>
      <c r="B3" s="6">
        <v>4762</v>
      </c>
      <c r="C3" s="6">
        <v>14459</v>
      </c>
      <c r="D3" s="6">
        <v>3067</v>
      </c>
      <c r="E3" s="7">
        <f t="shared" ref="E3:E58" si="0">B3/C3*100</f>
        <v>32.934504460889414</v>
      </c>
      <c r="F3" s="7">
        <f t="shared" ref="F3:F58" si="1">D3/C3*100</f>
        <v>21.211702054083961</v>
      </c>
      <c r="G3" s="7">
        <f>(Demografisk_försörjningskvot[[#This Row],[0–14]]+Demografisk_försörjningskvot[[#This Row],[65+]])/Demografisk_försörjningskvot[[#This Row],[15–64]]*100</f>
        <v>54.146206514973372</v>
      </c>
      <c r="I3" s="5">
        <v>1975</v>
      </c>
      <c r="J3" s="6">
        <v>4762</v>
      </c>
      <c r="K3" s="6">
        <v>14459</v>
      </c>
      <c r="L3" s="6">
        <v>3067</v>
      </c>
      <c r="M3" s="7">
        <f t="shared" ref="M3:M66" si="2">J3/K3*100</f>
        <v>32.934504460889414</v>
      </c>
      <c r="N3" s="7">
        <f t="shared" ref="N3:N66" si="3">L3/K3*100</f>
        <v>21.211702054083961</v>
      </c>
      <c r="O3" s="7">
        <f>(Demografisk_försörjningskvotSC[[#This Row],[0–14]]+Demografisk_försörjningskvotSC[[#This Row],[65+]])/Demografisk_försörjningskvotSC[[#This Row],[15–64]]*100</f>
        <v>54.146206514973372</v>
      </c>
      <c r="Q3" s="5">
        <v>1975</v>
      </c>
      <c r="R3" s="6">
        <v>4762</v>
      </c>
      <c r="S3" s="6">
        <v>14459</v>
      </c>
      <c r="T3" s="6">
        <v>3067</v>
      </c>
      <c r="U3" s="7">
        <f t="shared" ref="U3:U66" si="4">R3/S3*100</f>
        <v>32.934504460889414</v>
      </c>
      <c r="V3" s="7">
        <f t="shared" ref="V3:V66" si="5">T3/S3*100</f>
        <v>21.211702054083961</v>
      </c>
      <c r="W3" s="7">
        <f>(Demografisk_försörjningskvot4[[#This Row],[0–14]]+Demografisk_försörjningskvot4[[#This Row],[65+]])/Demografisk_försörjningskvot4[[#This Row],[15–64]]*100</f>
        <v>54.146206514973372</v>
      </c>
    </row>
    <row r="4" spans="1:23" x14ac:dyDescent="0.25">
      <c r="A4" s="5">
        <f>A3+1</f>
        <v>1976</v>
      </c>
      <c r="B4" s="6">
        <v>4750</v>
      </c>
      <c r="C4" s="6">
        <v>14485</v>
      </c>
      <c r="D4" s="6">
        <v>3178</v>
      </c>
      <c r="E4" s="7">
        <f t="shared" si="0"/>
        <v>32.792544011045912</v>
      </c>
      <c r="F4" s="7">
        <f t="shared" si="1"/>
        <v>21.939937866758715</v>
      </c>
      <c r="G4" s="7">
        <f>(Demografisk_försörjningskvot[[#This Row],[0–14]]+Demografisk_försörjningskvot[[#This Row],[65+]])/Demografisk_försörjningskvot[[#This Row],[15–64]]*100</f>
        <v>54.732481877804631</v>
      </c>
      <c r="I4" s="5">
        <f>I3+1</f>
        <v>1976</v>
      </c>
      <c r="J4" s="6">
        <v>4750</v>
      </c>
      <c r="K4" s="6">
        <v>14485</v>
      </c>
      <c r="L4" s="6">
        <v>3178</v>
      </c>
      <c r="M4" s="7">
        <f t="shared" si="2"/>
        <v>32.792544011045912</v>
      </c>
      <c r="N4" s="7">
        <f t="shared" si="3"/>
        <v>21.939937866758715</v>
      </c>
      <c r="O4" s="7">
        <f>(Demografisk_försörjningskvotSC[[#This Row],[0–14]]+Demografisk_försörjningskvotSC[[#This Row],[65+]])/Demografisk_försörjningskvotSC[[#This Row],[15–64]]*100</f>
        <v>54.732481877804631</v>
      </c>
      <c r="Q4" s="5">
        <f>Q3+1</f>
        <v>1976</v>
      </c>
      <c r="R4" s="6">
        <v>4750</v>
      </c>
      <c r="S4" s="6">
        <v>14485</v>
      </c>
      <c r="T4" s="6">
        <v>3178</v>
      </c>
      <c r="U4" s="7">
        <f t="shared" si="4"/>
        <v>32.792544011045912</v>
      </c>
      <c r="V4" s="7">
        <f t="shared" si="5"/>
        <v>21.939937866758715</v>
      </c>
      <c r="W4" s="7">
        <f>(Demografisk_försörjningskvot4[[#This Row],[0–14]]+Demografisk_försörjningskvot4[[#This Row],[65+]])/Demografisk_försörjningskvot4[[#This Row],[15–64]]*100</f>
        <v>54.732481877804631</v>
      </c>
    </row>
    <row r="5" spans="1:23" x14ac:dyDescent="0.25">
      <c r="A5" s="5">
        <f t="shared" ref="A5:A58" si="6">A4+1</f>
        <v>1977</v>
      </c>
      <c r="B5" s="6">
        <v>4673</v>
      </c>
      <c r="C5" s="6">
        <v>14496</v>
      </c>
      <c r="D5" s="6">
        <v>3283</v>
      </c>
      <c r="E5" s="7">
        <f t="shared" si="0"/>
        <v>32.236479028697573</v>
      </c>
      <c r="F5" s="7">
        <f t="shared" si="1"/>
        <v>22.647626931567331</v>
      </c>
      <c r="G5" s="7">
        <f>(Demografisk_försörjningskvot[[#This Row],[0–14]]+Demografisk_försörjningskvot[[#This Row],[65+]])/Demografisk_försörjningskvot[[#This Row],[15–64]]*100</f>
        <v>54.884105960264904</v>
      </c>
      <c r="I5" s="5">
        <f t="shared" ref="I5:I68" si="7">I4+1</f>
        <v>1977</v>
      </c>
      <c r="J5" s="6">
        <v>4673</v>
      </c>
      <c r="K5" s="6">
        <v>14496</v>
      </c>
      <c r="L5" s="6">
        <v>3283</v>
      </c>
      <c r="M5" s="7">
        <f t="shared" si="2"/>
        <v>32.236479028697573</v>
      </c>
      <c r="N5" s="7">
        <f t="shared" si="3"/>
        <v>22.647626931567331</v>
      </c>
      <c r="O5" s="7">
        <f>(Demografisk_försörjningskvotSC[[#This Row],[0–14]]+Demografisk_försörjningskvotSC[[#This Row],[65+]])/Demografisk_försörjningskvotSC[[#This Row],[15–64]]*100</f>
        <v>54.884105960264904</v>
      </c>
      <c r="Q5" s="5">
        <f t="shared" ref="Q5:Q68" si="8">Q4+1</f>
        <v>1977</v>
      </c>
      <c r="R5" s="6">
        <v>4673</v>
      </c>
      <c r="S5" s="6">
        <v>14496</v>
      </c>
      <c r="T5" s="6">
        <v>3283</v>
      </c>
      <c r="U5" s="7">
        <f t="shared" si="4"/>
        <v>32.236479028697573</v>
      </c>
      <c r="V5" s="7">
        <f t="shared" si="5"/>
        <v>22.647626931567331</v>
      </c>
      <c r="W5" s="7">
        <f>(Demografisk_försörjningskvot4[[#This Row],[0–14]]+Demografisk_försörjningskvot4[[#This Row],[65+]])/Demografisk_försörjningskvot4[[#This Row],[15–64]]*100</f>
        <v>54.884105960264904</v>
      </c>
    </row>
    <row r="6" spans="1:23" x14ac:dyDescent="0.25">
      <c r="A6" s="5">
        <f t="shared" si="6"/>
        <v>1978</v>
      </c>
      <c r="B6" s="6">
        <v>4634</v>
      </c>
      <c r="C6" s="6">
        <v>14523</v>
      </c>
      <c r="D6" s="6">
        <v>3385</v>
      </c>
      <c r="E6" s="7">
        <f t="shared" si="0"/>
        <v>31.908007987330439</v>
      </c>
      <c r="F6" s="7">
        <f t="shared" si="1"/>
        <v>23.307856503477243</v>
      </c>
      <c r="G6" s="7">
        <f>(Demografisk_försörjningskvot[[#This Row],[0–14]]+Demografisk_försörjningskvot[[#This Row],[65+]])/Demografisk_försörjningskvot[[#This Row],[15–64]]*100</f>
        <v>55.215864490807689</v>
      </c>
      <c r="I6" s="5">
        <f t="shared" si="7"/>
        <v>1978</v>
      </c>
      <c r="J6" s="6">
        <v>4634</v>
      </c>
      <c r="K6" s="6">
        <v>14523</v>
      </c>
      <c r="L6" s="6">
        <v>3385</v>
      </c>
      <c r="M6" s="7">
        <f t="shared" si="2"/>
        <v>31.908007987330439</v>
      </c>
      <c r="N6" s="7">
        <f t="shared" si="3"/>
        <v>23.307856503477243</v>
      </c>
      <c r="O6" s="7">
        <f>(Demografisk_försörjningskvotSC[[#This Row],[0–14]]+Demografisk_försörjningskvotSC[[#This Row],[65+]])/Demografisk_försörjningskvotSC[[#This Row],[15–64]]*100</f>
        <v>55.215864490807689</v>
      </c>
      <c r="Q6" s="5">
        <f t="shared" si="8"/>
        <v>1978</v>
      </c>
      <c r="R6" s="6">
        <v>4634</v>
      </c>
      <c r="S6" s="6">
        <v>14523</v>
      </c>
      <c r="T6" s="6">
        <v>3385</v>
      </c>
      <c r="U6" s="7">
        <f t="shared" si="4"/>
        <v>31.908007987330439</v>
      </c>
      <c r="V6" s="7">
        <f t="shared" si="5"/>
        <v>23.307856503477243</v>
      </c>
      <c r="W6" s="7">
        <f>(Demografisk_försörjningskvot4[[#This Row],[0–14]]+Demografisk_försörjningskvot4[[#This Row],[65+]])/Demografisk_försörjningskvot4[[#This Row],[15–64]]*100</f>
        <v>55.215864490807689</v>
      </c>
    </row>
    <row r="7" spans="1:23" x14ac:dyDescent="0.25">
      <c r="A7" s="5">
        <f t="shared" si="6"/>
        <v>1979</v>
      </c>
      <c r="B7" s="6">
        <v>4579</v>
      </c>
      <c r="C7" s="6">
        <v>14530</v>
      </c>
      <c r="D7" s="6">
        <v>3499</v>
      </c>
      <c r="E7" s="7">
        <f t="shared" si="0"/>
        <v>31.514108740536823</v>
      </c>
      <c r="F7" s="7">
        <f t="shared" si="1"/>
        <v>24.081211286992428</v>
      </c>
      <c r="G7" s="7">
        <f>(Demografisk_försörjningskvot[[#This Row],[0–14]]+Demografisk_försörjningskvot[[#This Row],[65+]])/Demografisk_försörjningskvot[[#This Row],[15–64]]*100</f>
        <v>55.595320027529247</v>
      </c>
      <c r="I7" s="5">
        <f t="shared" si="7"/>
        <v>1979</v>
      </c>
      <c r="J7" s="6">
        <v>4579</v>
      </c>
      <c r="K7" s="6">
        <v>14530</v>
      </c>
      <c r="L7" s="6">
        <v>3499</v>
      </c>
      <c r="M7" s="7">
        <f t="shared" si="2"/>
        <v>31.514108740536823</v>
      </c>
      <c r="N7" s="7">
        <f t="shared" si="3"/>
        <v>24.081211286992428</v>
      </c>
      <c r="O7" s="7">
        <f>(Demografisk_försörjningskvotSC[[#This Row],[0–14]]+Demografisk_försörjningskvotSC[[#This Row],[65+]])/Demografisk_försörjningskvotSC[[#This Row],[15–64]]*100</f>
        <v>55.595320027529247</v>
      </c>
      <c r="Q7" s="5">
        <f t="shared" si="8"/>
        <v>1979</v>
      </c>
      <c r="R7" s="6">
        <v>4579</v>
      </c>
      <c r="S7" s="6">
        <v>14530</v>
      </c>
      <c r="T7" s="6">
        <v>3499</v>
      </c>
      <c r="U7" s="7">
        <f t="shared" si="4"/>
        <v>31.514108740536823</v>
      </c>
      <c r="V7" s="7">
        <f t="shared" si="5"/>
        <v>24.081211286992428</v>
      </c>
      <c r="W7" s="7">
        <f>(Demografisk_försörjningskvot4[[#This Row],[0–14]]+Demografisk_försörjningskvot4[[#This Row],[65+]])/Demografisk_försörjningskvot4[[#This Row],[15–64]]*100</f>
        <v>55.595320027529247</v>
      </c>
    </row>
    <row r="8" spans="1:23" x14ac:dyDescent="0.25">
      <c r="A8" s="5">
        <f t="shared" si="6"/>
        <v>1980</v>
      </c>
      <c r="B8" s="6">
        <v>4541</v>
      </c>
      <c r="C8" s="6">
        <v>14677</v>
      </c>
      <c r="D8" s="6">
        <v>3565</v>
      </c>
      <c r="E8" s="7">
        <f t="shared" si="0"/>
        <v>30.939565306261496</v>
      </c>
      <c r="F8" s="7">
        <f t="shared" si="1"/>
        <v>24.289704980581863</v>
      </c>
      <c r="G8" s="7">
        <f>(Demografisk_försörjningskvot[[#This Row],[0–14]]+Demografisk_försörjningskvot[[#This Row],[65+]])/Demografisk_försörjningskvot[[#This Row],[15–64]]*100</f>
        <v>55.229270286843359</v>
      </c>
      <c r="I8" s="5">
        <f t="shared" si="7"/>
        <v>1980</v>
      </c>
      <c r="J8" s="6">
        <v>4541</v>
      </c>
      <c r="K8" s="6">
        <v>14677</v>
      </c>
      <c r="L8" s="6">
        <v>3565</v>
      </c>
      <c r="M8" s="7">
        <f t="shared" si="2"/>
        <v>30.939565306261496</v>
      </c>
      <c r="N8" s="7">
        <f t="shared" si="3"/>
        <v>24.289704980581863</v>
      </c>
      <c r="O8" s="7">
        <f>(Demografisk_försörjningskvotSC[[#This Row],[0–14]]+Demografisk_försörjningskvotSC[[#This Row],[65+]])/Demografisk_försörjningskvotSC[[#This Row],[15–64]]*100</f>
        <v>55.229270286843359</v>
      </c>
      <c r="Q8" s="5">
        <f t="shared" si="8"/>
        <v>1980</v>
      </c>
      <c r="R8" s="6">
        <v>4541</v>
      </c>
      <c r="S8" s="6">
        <v>14677</v>
      </c>
      <c r="T8" s="6">
        <v>3565</v>
      </c>
      <c r="U8" s="7">
        <f t="shared" si="4"/>
        <v>30.939565306261496</v>
      </c>
      <c r="V8" s="7">
        <f t="shared" si="5"/>
        <v>24.289704980581863</v>
      </c>
      <c r="W8" s="7">
        <f>(Demografisk_försörjningskvot4[[#This Row],[0–14]]+Demografisk_försörjningskvot4[[#This Row],[65+]])/Demografisk_försörjningskvot4[[#This Row],[15–64]]*100</f>
        <v>55.229270286843359</v>
      </c>
    </row>
    <row r="9" spans="1:23" x14ac:dyDescent="0.25">
      <c r="A9" s="5">
        <f t="shared" si="6"/>
        <v>1981</v>
      </c>
      <c r="B9" s="6">
        <v>4504</v>
      </c>
      <c r="C9" s="6">
        <v>14829</v>
      </c>
      <c r="D9" s="6">
        <v>3651</v>
      </c>
      <c r="E9" s="7">
        <f t="shared" si="0"/>
        <v>30.372917931080991</v>
      </c>
      <c r="F9" s="7">
        <f t="shared" si="1"/>
        <v>24.620675703014363</v>
      </c>
      <c r="G9" s="7">
        <f>(Demografisk_försörjningskvot[[#This Row],[0–14]]+Demografisk_försörjningskvot[[#This Row],[65+]])/Demografisk_försörjningskvot[[#This Row],[15–64]]*100</f>
        <v>54.993593634095348</v>
      </c>
      <c r="I9" s="5">
        <f t="shared" si="7"/>
        <v>1981</v>
      </c>
      <c r="J9" s="6">
        <v>4504</v>
      </c>
      <c r="K9" s="6">
        <v>14829</v>
      </c>
      <c r="L9" s="6">
        <v>3651</v>
      </c>
      <c r="M9" s="7">
        <f t="shared" si="2"/>
        <v>30.372917931080991</v>
      </c>
      <c r="N9" s="7">
        <f t="shared" si="3"/>
        <v>24.620675703014363</v>
      </c>
      <c r="O9" s="7">
        <f>(Demografisk_försörjningskvotSC[[#This Row],[0–14]]+Demografisk_försörjningskvotSC[[#This Row],[65+]])/Demografisk_försörjningskvotSC[[#This Row],[15–64]]*100</f>
        <v>54.993593634095348</v>
      </c>
      <c r="Q9" s="5">
        <f t="shared" si="8"/>
        <v>1981</v>
      </c>
      <c r="R9" s="6">
        <v>4504</v>
      </c>
      <c r="S9" s="6">
        <v>14829</v>
      </c>
      <c r="T9" s="6">
        <v>3651</v>
      </c>
      <c r="U9" s="7">
        <f t="shared" si="4"/>
        <v>30.372917931080991</v>
      </c>
      <c r="V9" s="7">
        <f t="shared" si="5"/>
        <v>24.620675703014363</v>
      </c>
      <c r="W9" s="7">
        <f>(Demografisk_försörjningskvot4[[#This Row],[0–14]]+Demografisk_försörjningskvot4[[#This Row],[65+]])/Demografisk_försörjningskvot4[[#This Row],[15–64]]*100</f>
        <v>54.993593634095348</v>
      </c>
    </row>
    <row r="10" spans="1:23" x14ac:dyDescent="0.25">
      <c r="A10" s="5">
        <f t="shared" si="6"/>
        <v>1982</v>
      </c>
      <c r="B10" s="6">
        <v>4445</v>
      </c>
      <c r="C10" s="6">
        <v>15086</v>
      </c>
      <c r="D10" s="6">
        <v>3720</v>
      </c>
      <c r="E10" s="7">
        <f t="shared" si="0"/>
        <v>29.464404083256003</v>
      </c>
      <c r="F10" s="7">
        <f t="shared" si="1"/>
        <v>24.658623889699058</v>
      </c>
      <c r="G10" s="7">
        <f>(Demografisk_försörjningskvot[[#This Row],[0–14]]+Demografisk_försörjningskvot[[#This Row],[65+]])/Demografisk_försörjningskvot[[#This Row],[15–64]]*100</f>
        <v>54.123027972955065</v>
      </c>
      <c r="I10" s="5">
        <f t="shared" si="7"/>
        <v>1982</v>
      </c>
      <c r="J10" s="6">
        <v>4445</v>
      </c>
      <c r="K10" s="6">
        <v>15086</v>
      </c>
      <c r="L10" s="6">
        <v>3720</v>
      </c>
      <c r="M10" s="7">
        <f t="shared" si="2"/>
        <v>29.464404083256003</v>
      </c>
      <c r="N10" s="7">
        <f t="shared" si="3"/>
        <v>24.658623889699058</v>
      </c>
      <c r="O10" s="7">
        <f>(Demografisk_försörjningskvotSC[[#This Row],[0–14]]+Demografisk_försörjningskvotSC[[#This Row],[65+]])/Demografisk_försörjningskvotSC[[#This Row],[15–64]]*100</f>
        <v>54.123027972955065</v>
      </c>
      <c r="Q10" s="5">
        <f t="shared" si="8"/>
        <v>1982</v>
      </c>
      <c r="R10" s="6">
        <v>4445</v>
      </c>
      <c r="S10" s="6">
        <v>15086</v>
      </c>
      <c r="T10" s="6">
        <v>3720</v>
      </c>
      <c r="U10" s="7">
        <f t="shared" si="4"/>
        <v>29.464404083256003</v>
      </c>
      <c r="V10" s="7">
        <f t="shared" si="5"/>
        <v>24.658623889699058</v>
      </c>
      <c r="W10" s="7">
        <f>(Demografisk_försörjningskvot4[[#This Row],[0–14]]+Demografisk_försörjningskvot4[[#This Row],[65+]])/Demografisk_försörjningskvot4[[#This Row],[15–64]]*100</f>
        <v>54.123027972955065</v>
      </c>
    </row>
    <row r="11" spans="1:23" x14ac:dyDescent="0.25">
      <c r="A11" s="5">
        <f t="shared" si="6"/>
        <v>1983</v>
      </c>
      <c r="B11" s="6">
        <v>4402</v>
      </c>
      <c r="C11" s="6">
        <v>15287</v>
      </c>
      <c r="D11" s="6">
        <v>3746</v>
      </c>
      <c r="E11" s="7">
        <f t="shared" si="0"/>
        <v>28.795708772159351</v>
      </c>
      <c r="F11" s="7">
        <f t="shared" si="1"/>
        <v>24.504480931510432</v>
      </c>
      <c r="G11" s="7">
        <f>(Demografisk_försörjningskvot[[#This Row],[0–14]]+Demografisk_försörjningskvot[[#This Row],[65+]])/Demografisk_försörjningskvot[[#This Row],[15–64]]*100</f>
        <v>53.300189703669787</v>
      </c>
      <c r="I11" s="5">
        <f t="shared" si="7"/>
        <v>1983</v>
      </c>
      <c r="J11" s="6">
        <v>4402</v>
      </c>
      <c r="K11" s="6">
        <v>15287</v>
      </c>
      <c r="L11" s="6">
        <v>3746</v>
      </c>
      <c r="M11" s="7">
        <f t="shared" si="2"/>
        <v>28.795708772159351</v>
      </c>
      <c r="N11" s="7">
        <f t="shared" si="3"/>
        <v>24.504480931510432</v>
      </c>
      <c r="O11" s="7">
        <f>(Demografisk_försörjningskvotSC[[#This Row],[0–14]]+Demografisk_försörjningskvotSC[[#This Row],[65+]])/Demografisk_försörjningskvotSC[[#This Row],[15–64]]*100</f>
        <v>53.300189703669787</v>
      </c>
      <c r="Q11" s="5">
        <f t="shared" si="8"/>
        <v>1983</v>
      </c>
      <c r="R11" s="6">
        <v>4402</v>
      </c>
      <c r="S11" s="6">
        <v>15287</v>
      </c>
      <c r="T11" s="6">
        <v>3746</v>
      </c>
      <c r="U11" s="7">
        <f t="shared" si="4"/>
        <v>28.795708772159351</v>
      </c>
      <c r="V11" s="7">
        <f t="shared" si="5"/>
        <v>24.504480931510432</v>
      </c>
      <c r="W11" s="7">
        <f>(Demografisk_försörjningskvot4[[#This Row],[0–14]]+Demografisk_försörjningskvot4[[#This Row],[65+]])/Demografisk_försörjningskvot4[[#This Row],[15–64]]*100</f>
        <v>53.300189703669787</v>
      </c>
    </row>
    <row r="12" spans="1:23" x14ac:dyDescent="0.25">
      <c r="A12" s="5">
        <f t="shared" si="6"/>
        <v>1984</v>
      </c>
      <c r="B12" s="6">
        <v>4363</v>
      </c>
      <c r="C12" s="6">
        <v>15458</v>
      </c>
      <c r="D12" s="6">
        <v>3774</v>
      </c>
      <c r="E12" s="7">
        <f t="shared" si="0"/>
        <v>28.224867382585067</v>
      </c>
      <c r="F12" s="7">
        <f t="shared" si="1"/>
        <v>24.414542631647045</v>
      </c>
      <c r="G12" s="7">
        <f>(Demografisk_försörjningskvot[[#This Row],[0–14]]+Demografisk_försörjningskvot[[#This Row],[65+]])/Demografisk_försörjningskvot[[#This Row],[15–64]]*100</f>
        <v>52.639410014232112</v>
      </c>
      <c r="I12" s="5">
        <f t="shared" si="7"/>
        <v>1984</v>
      </c>
      <c r="J12" s="6">
        <v>4363</v>
      </c>
      <c r="K12" s="6">
        <v>15458</v>
      </c>
      <c r="L12" s="6">
        <v>3774</v>
      </c>
      <c r="M12" s="7">
        <f t="shared" si="2"/>
        <v>28.224867382585067</v>
      </c>
      <c r="N12" s="7">
        <f t="shared" si="3"/>
        <v>24.414542631647045</v>
      </c>
      <c r="O12" s="7">
        <f>(Demografisk_försörjningskvotSC[[#This Row],[0–14]]+Demografisk_försörjningskvotSC[[#This Row],[65+]])/Demografisk_försörjningskvotSC[[#This Row],[15–64]]*100</f>
        <v>52.639410014232112</v>
      </c>
      <c r="Q12" s="5">
        <f t="shared" si="8"/>
        <v>1984</v>
      </c>
      <c r="R12" s="6">
        <v>4363</v>
      </c>
      <c r="S12" s="6">
        <v>15458</v>
      </c>
      <c r="T12" s="6">
        <v>3774</v>
      </c>
      <c r="U12" s="7">
        <f t="shared" si="4"/>
        <v>28.224867382585067</v>
      </c>
      <c r="V12" s="7">
        <f t="shared" si="5"/>
        <v>24.414542631647045</v>
      </c>
      <c r="W12" s="7">
        <f>(Demografisk_försörjningskvot4[[#This Row],[0–14]]+Demografisk_försörjningskvot4[[#This Row],[65+]])/Demografisk_försörjningskvot4[[#This Row],[15–64]]*100</f>
        <v>52.639410014232112</v>
      </c>
    </row>
    <row r="13" spans="1:23" x14ac:dyDescent="0.25">
      <c r="A13" s="5">
        <f t="shared" si="6"/>
        <v>1985</v>
      </c>
      <c r="B13" s="6">
        <v>4360</v>
      </c>
      <c r="C13" s="6">
        <v>15425</v>
      </c>
      <c r="D13" s="6">
        <v>3806</v>
      </c>
      <c r="E13" s="7">
        <f t="shared" si="0"/>
        <v>28.26580226904376</v>
      </c>
      <c r="F13" s="7">
        <f t="shared" si="1"/>
        <v>24.674230145867099</v>
      </c>
      <c r="G13" s="7">
        <f>(Demografisk_försörjningskvot[[#This Row],[0–14]]+Demografisk_försörjningskvot[[#This Row],[65+]])/Demografisk_försörjningskvot[[#This Row],[15–64]]*100</f>
        <v>52.940032414910853</v>
      </c>
      <c r="I13" s="5">
        <f t="shared" si="7"/>
        <v>1985</v>
      </c>
      <c r="J13" s="6">
        <v>4360</v>
      </c>
      <c r="K13" s="6">
        <v>15425</v>
      </c>
      <c r="L13" s="6">
        <v>3806</v>
      </c>
      <c r="M13" s="7">
        <f t="shared" si="2"/>
        <v>28.26580226904376</v>
      </c>
      <c r="N13" s="7">
        <f t="shared" si="3"/>
        <v>24.674230145867099</v>
      </c>
      <c r="O13" s="7">
        <f>(Demografisk_försörjningskvotSC[[#This Row],[0–14]]+Demografisk_försörjningskvotSC[[#This Row],[65+]])/Demografisk_försörjningskvotSC[[#This Row],[15–64]]*100</f>
        <v>52.940032414910853</v>
      </c>
      <c r="Q13" s="5">
        <f t="shared" si="8"/>
        <v>1985</v>
      </c>
      <c r="R13" s="6">
        <v>4360</v>
      </c>
      <c r="S13" s="6">
        <v>15425</v>
      </c>
      <c r="T13" s="6">
        <v>3806</v>
      </c>
      <c r="U13" s="7">
        <f t="shared" si="4"/>
        <v>28.26580226904376</v>
      </c>
      <c r="V13" s="7">
        <f t="shared" si="5"/>
        <v>24.674230145867099</v>
      </c>
      <c r="W13" s="7">
        <f>(Demografisk_försörjningskvot4[[#This Row],[0–14]]+Demografisk_försörjningskvot4[[#This Row],[65+]])/Demografisk_försörjningskvot4[[#This Row],[15–64]]*100</f>
        <v>52.940032414910853</v>
      </c>
    </row>
    <row r="14" spans="1:23" x14ac:dyDescent="0.25">
      <c r="A14" s="5">
        <f t="shared" si="6"/>
        <v>1986</v>
      </c>
      <c r="B14" s="6">
        <v>4314</v>
      </c>
      <c r="C14" s="6">
        <v>15438</v>
      </c>
      <c r="D14" s="6">
        <v>3888</v>
      </c>
      <c r="E14" s="7">
        <f t="shared" si="0"/>
        <v>27.944034201321415</v>
      </c>
      <c r="F14" s="7">
        <f t="shared" si="1"/>
        <v>25.184609405363389</v>
      </c>
      <c r="G14" s="7">
        <f>(Demografisk_försörjningskvot[[#This Row],[0–14]]+Demografisk_försörjningskvot[[#This Row],[65+]])/Demografisk_försörjningskvot[[#This Row],[15–64]]*100</f>
        <v>53.128643606684797</v>
      </c>
      <c r="I14" s="5">
        <f t="shared" si="7"/>
        <v>1986</v>
      </c>
      <c r="J14" s="6">
        <v>4314</v>
      </c>
      <c r="K14" s="6">
        <v>15438</v>
      </c>
      <c r="L14" s="6">
        <v>3888</v>
      </c>
      <c r="M14" s="7">
        <f t="shared" si="2"/>
        <v>27.944034201321415</v>
      </c>
      <c r="N14" s="7">
        <f t="shared" si="3"/>
        <v>25.184609405363389</v>
      </c>
      <c r="O14" s="7">
        <f>(Demografisk_försörjningskvotSC[[#This Row],[0–14]]+Demografisk_försörjningskvotSC[[#This Row],[65+]])/Demografisk_försörjningskvotSC[[#This Row],[15–64]]*100</f>
        <v>53.128643606684797</v>
      </c>
      <c r="Q14" s="5">
        <f t="shared" si="8"/>
        <v>1986</v>
      </c>
      <c r="R14" s="6">
        <v>4314</v>
      </c>
      <c r="S14" s="6">
        <v>15438</v>
      </c>
      <c r="T14" s="6">
        <v>3888</v>
      </c>
      <c r="U14" s="7">
        <f t="shared" si="4"/>
        <v>27.944034201321415</v>
      </c>
      <c r="V14" s="7">
        <f t="shared" si="5"/>
        <v>25.184609405363389</v>
      </c>
      <c r="W14" s="7">
        <f>(Demografisk_försörjningskvot4[[#This Row],[0–14]]+Demografisk_försörjningskvot4[[#This Row],[65+]])/Demografisk_försörjningskvot4[[#This Row],[15–64]]*100</f>
        <v>53.128643606684797</v>
      </c>
    </row>
    <row r="15" spans="1:23" x14ac:dyDescent="0.25">
      <c r="A15" s="5">
        <f t="shared" si="6"/>
        <v>1987</v>
      </c>
      <c r="B15" s="6">
        <v>4264</v>
      </c>
      <c r="C15" s="6">
        <v>15517</v>
      </c>
      <c r="D15" s="6">
        <v>3980</v>
      </c>
      <c r="E15" s="7">
        <f t="shared" si="0"/>
        <v>27.479538570599988</v>
      </c>
      <c r="F15" s="7">
        <f t="shared" si="1"/>
        <v>25.649287877811432</v>
      </c>
      <c r="G15" s="7">
        <f>(Demografisk_försörjningskvot[[#This Row],[0–14]]+Demografisk_försörjningskvot[[#This Row],[65+]])/Demografisk_försörjningskvot[[#This Row],[15–64]]*100</f>
        <v>53.128826448411417</v>
      </c>
      <c r="I15" s="5">
        <f t="shared" si="7"/>
        <v>1987</v>
      </c>
      <c r="J15" s="6">
        <v>4264</v>
      </c>
      <c r="K15" s="6">
        <v>15517</v>
      </c>
      <c r="L15" s="6">
        <v>3980</v>
      </c>
      <c r="M15" s="7">
        <f t="shared" si="2"/>
        <v>27.479538570599988</v>
      </c>
      <c r="N15" s="7">
        <f t="shared" si="3"/>
        <v>25.649287877811432</v>
      </c>
      <c r="O15" s="7">
        <f>(Demografisk_försörjningskvotSC[[#This Row],[0–14]]+Demografisk_försörjningskvotSC[[#This Row],[65+]])/Demografisk_försörjningskvotSC[[#This Row],[15–64]]*100</f>
        <v>53.128826448411417</v>
      </c>
      <c r="Q15" s="5">
        <f t="shared" si="8"/>
        <v>1987</v>
      </c>
      <c r="R15" s="6">
        <v>4264</v>
      </c>
      <c r="S15" s="6">
        <v>15517</v>
      </c>
      <c r="T15" s="6">
        <v>3980</v>
      </c>
      <c r="U15" s="7">
        <f t="shared" si="4"/>
        <v>27.479538570599988</v>
      </c>
      <c r="V15" s="7">
        <f t="shared" si="5"/>
        <v>25.649287877811432</v>
      </c>
      <c r="W15" s="7">
        <f>(Demografisk_försörjningskvot4[[#This Row],[0–14]]+Demografisk_försörjningskvot4[[#This Row],[65+]])/Demografisk_försörjningskvot4[[#This Row],[15–64]]*100</f>
        <v>53.128826448411417</v>
      </c>
    </row>
    <row r="16" spans="1:23" x14ac:dyDescent="0.25">
      <c r="A16" s="5">
        <f t="shared" si="6"/>
        <v>1988</v>
      </c>
      <c r="B16" s="6">
        <v>4341</v>
      </c>
      <c r="C16" s="6">
        <v>15663</v>
      </c>
      <c r="D16" s="6">
        <v>4041</v>
      </c>
      <c r="E16" s="7">
        <f t="shared" si="0"/>
        <v>27.714997126987168</v>
      </c>
      <c r="F16" s="7">
        <f t="shared" si="1"/>
        <v>25.799655238460069</v>
      </c>
      <c r="G16" s="7">
        <f>(Demografisk_försörjningskvot[[#This Row],[0–14]]+Demografisk_försörjningskvot[[#This Row],[65+]])/Demografisk_försörjningskvot[[#This Row],[15–64]]*100</f>
        <v>53.514652365447233</v>
      </c>
      <c r="I16" s="5">
        <f t="shared" si="7"/>
        <v>1988</v>
      </c>
      <c r="J16" s="6">
        <v>4341</v>
      </c>
      <c r="K16" s="6">
        <v>15663</v>
      </c>
      <c r="L16" s="6">
        <v>4041</v>
      </c>
      <c r="M16" s="7">
        <f t="shared" si="2"/>
        <v>27.714997126987168</v>
      </c>
      <c r="N16" s="7">
        <f t="shared" si="3"/>
        <v>25.799655238460069</v>
      </c>
      <c r="O16" s="7">
        <f>(Demografisk_försörjningskvotSC[[#This Row],[0–14]]+Demografisk_försörjningskvotSC[[#This Row],[65+]])/Demografisk_försörjningskvotSC[[#This Row],[15–64]]*100</f>
        <v>53.514652365447233</v>
      </c>
      <c r="Q16" s="5">
        <f t="shared" si="8"/>
        <v>1988</v>
      </c>
      <c r="R16" s="6">
        <v>4341</v>
      </c>
      <c r="S16" s="6">
        <v>15663</v>
      </c>
      <c r="T16" s="6">
        <v>4041</v>
      </c>
      <c r="U16" s="7">
        <f t="shared" si="4"/>
        <v>27.714997126987168</v>
      </c>
      <c r="V16" s="7">
        <f t="shared" si="5"/>
        <v>25.799655238460069</v>
      </c>
      <c r="W16" s="7">
        <f>(Demografisk_försörjningskvot4[[#This Row],[0–14]]+Demografisk_försörjningskvot4[[#This Row],[65+]])/Demografisk_försörjningskvot4[[#This Row],[15–64]]*100</f>
        <v>53.514652365447233</v>
      </c>
    </row>
    <row r="17" spans="1:23" x14ac:dyDescent="0.25">
      <c r="A17" s="5">
        <f t="shared" si="6"/>
        <v>1989</v>
      </c>
      <c r="B17" s="6">
        <v>4396</v>
      </c>
      <c r="C17" s="6">
        <v>15813</v>
      </c>
      <c r="D17" s="6">
        <v>4022</v>
      </c>
      <c r="E17" s="7">
        <f t="shared" si="0"/>
        <v>27.799911465250108</v>
      </c>
      <c r="F17" s="7">
        <f t="shared" si="1"/>
        <v>25.434768861063684</v>
      </c>
      <c r="G17" s="7">
        <f>(Demografisk_försörjningskvot[[#This Row],[0–14]]+Demografisk_försörjningskvot[[#This Row],[65+]])/Demografisk_försörjningskvot[[#This Row],[15–64]]*100</f>
        <v>53.234680326313786</v>
      </c>
      <c r="I17" s="5">
        <f t="shared" si="7"/>
        <v>1989</v>
      </c>
      <c r="J17" s="6">
        <v>4396</v>
      </c>
      <c r="K17" s="6">
        <v>15813</v>
      </c>
      <c r="L17" s="6">
        <v>4022</v>
      </c>
      <c r="M17" s="7">
        <f t="shared" si="2"/>
        <v>27.799911465250108</v>
      </c>
      <c r="N17" s="7">
        <f t="shared" si="3"/>
        <v>25.434768861063684</v>
      </c>
      <c r="O17" s="7">
        <f>(Demografisk_försörjningskvotSC[[#This Row],[0–14]]+Demografisk_försörjningskvotSC[[#This Row],[65+]])/Demografisk_försörjningskvotSC[[#This Row],[15–64]]*100</f>
        <v>53.234680326313786</v>
      </c>
      <c r="Q17" s="5">
        <f t="shared" si="8"/>
        <v>1989</v>
      </c>
      <c r="R17" s="6">
        <v>4396</v>
      </c>
      <c r="S17" s="6">
        <v>15813</v>
      </c>
      <c r="T17" s="6">
        <v>4022</v>
      </c>
      <c r="U17" s="7">
        <f t="shared" si="4"/>
        <v>27.799911465250108</v>
      </c>
      <c r="V17" s="7">
        <f t="shared" si="5"/>
        <v>25.434768861063684</v>
      </c>
      <c r="W17" s="7">
        <f>(Demografisk_försörjningskvot4[[#This Row],[0–14]]+Demografisk_försörjningskvot4[[#This Row],[65+]])/Demografisk_försörjningskvot4[[#This Row],[15–64]]*100</f>
        <v>53.234680326313786</v>
      </c>
    </row>
    <row r="18" spans="1:23" x14ac:dyDescent="0.25">
      <c r="A18" s="5">
        <f t="shared" si="6"/>
        <v>1990</v>
      </c>
      <c r="B18" s="6">
        <v>4487</v>
      </c>
      <c r="C18" s="6">
        <v>16046</v>
      </c>
      <c r="D18" s="6">
        <v>4071</v>
      </c>
      <c r="E18" s="7">
        <f t="shared" si="0"/>
        <v>27.963355353359091</v>
      </c>
      <c r="F18" s="7">
        <f t="shared" si="1"/>
        <v>25.370808924342512</v>
      </c>
      <c r="G18" s="7">
        <f>(Demografisk_försörjningskvot[[#This Row],[0–14]]+Demografisk_försörjningskvot[[#This Row],[65+]])/Demografisk_försörjningskvot[[#This Row],[15–64]]*100</f>
        <v>53.334164277701611</v>
      </c>
      <c r="I18" s="5">
        <f t="shared" si="7"/>
        <v>1990</v>
      </c>
      <c r="J18" s="6">
        <v>4487</v>
      </c>
      <c r="K18" s="6">
        <v>16046</v>
      </c>
      <c r="L18" s="6">
        <v>4071</v>
      </c>
      <c r="M18" s="7">
        <f t="shared" si="2"/>
        <v>27.963355353359091</v>
      </c>
      <c r="N18" s="7">
        <f t="shared" si="3"/>
        <v>25.370808924342512</v>
      </c>
      <c r="O18" s="7">
        <f>(Demografisk_försörjningskvotSC[[#This Row],[0–14]]+Demografisk_försörjningskvotSC[[#This Row],[65+]])/Demografisk_försörjningskvotSC[[#This Row],[15–64]]*100</f>
        <v>53.334164277701611</v>
      </c>
      <c r="Q18" s="5">
        <f t="shared" si="8"/>
        <v>1990</v>
      </c>
      <c r="R18" s="6">
        <v>4487</v>
      </c>
      <c r="S18" s="6">
        <v>16046</v>
      </c>
      <c r="T18" s="6">
        <v>4071</v>
      </c>
      <c r="U18" s="7">
        <f t="shared" si="4"/>
        <v>27.963355353359091</v>
      </c>
      <c r="V18" s="7">
        <f t="shared" si="5"/>
        <v>25.370808924342512</v>
      </c>
      <c r="W18" s="7">
        <f>(Demografisk_försörjningskvot4[[#This Row],[0–14]]+Demografisk_försörjningskvot4[[#This Row],[65+]])/Demografisk_försörjningskvot4[[#This Row],[15–64]]*100</f>
        <v>53.334164277701611</v>
      </c>
    </row>
    <row r="19" spans="1:23" x14ac:dyDescent="0.25">
      <c r="A19" s="5">
        <f t="shared" si="6"/>
        <v>1991</v>
      </c>
      <c r="B19" s="6">
        <v>4521</v>
      </c>
      <c r="C19" s="6">
        <v>16236</v>
      </c>
      <c r="D19" s="6">
        <v>4088</v>
      </c>
      <c r="E19" s="7">
        <f t="shared" si="0"/>
        <v>27.845528455284551</v>
      </c>
      <c r="F19" s="7">
        <f t="shared" si="1"/>
        <v>25.178615422517865</v>
      </c>
      <c r="G19" s="7">
        <f>(Demografisk_försörjningskvot[[#This Row],[0–14]]+Demografisk_försörjningskvot[[#This Row],[65+]])/Demografisk_försörjningskvot[[#This Row],[15–64]]*100</f>
        <v>53.024143877802409</v>
      </c>
      <c r="I19" s="5">
        <f t="shared" si="7"/>
        <v>1991</v>
      </c>
      <c r="J19" s="6">
        <v>4521</v>
      </c>
      <c r="K19" s="6">
        <v>16236</v>
      </c>
      <c r="L19" s="6">
        <v>4088</v>
      </c>
      <c r="M19" s="7">
        <f t="shared" si="2"/>
        <v>27.845528455284551</v>
      </c>
      <c r="N19" s="7">
        <f t="shared" si="3"/>
        <v>25.178615422517865</v>
      </c>
      <c r="O19" s="7">
        <f>(Demografisk_försörjningskvotSC[[#This Row],[0–14]]+Demografisk_försörjningskvotSC[[#This Row],[65+]])/Demografisk_försörjningskvotSC[[#This Row],[15–64]]*100</f>
        <v>53.024143877802409</v>
      </c>
      <c r="Q19" s="5">
        <f t="shared" si="8"/>
        <v>1991</v>
      </c>
      <c r="R19" s="6">
        <v>4521</v>
      </c>
      <c r="S19" s="6">
        <v>16236</v>
      </c>
      <c r="T19" s="6">
        <v>4088</v>
      </c>
      <c r="U19" s="7">
        <f t="shared" si="4"/>
        <v>27.845528455284551</v>
      </c>
      <c r="V19" s="7">
        <f t="shared" si="5"/>
        <v>25.178615422517865</v>
      </c>
      <c r="W19" s="7">
        <f>(Demografisk_försörjningskvot4[[#This Row],[0–14]]+Demografisk_försörjningskvot4[[#This Row],[65+]])/Demografisk_försörjningskvot4[[#This Row],[15–64]]*100</f>
        <v>53.024143877802409</v>
      </c>
    </row>
    <row r="20" spans="1:23" x14ac:dyDescent="0.25">
      <c r="A20" s="5">
        <f t="shared" si="6"/>
        <v>1992</v>
      </c>
      <c r="B20" s="6">
        <v>4600</v>
      </c>
      <c r="C20" s="6">
        <v>16300</v>
      </c>
      <c r="D20" s="6">
        <v>4093</v>
      </c>
      <c r="E20" s="7">
        <f t="shared" si="0"/>
        <v>28.220858895705518</v>
      </c>
      <c r="F20" s="7">
        <f t="shared" si="1"/>
        <v>25.110429447852763</v>
      </c>
      <c r="G20" s="7">
        <f>(Demografisk_försörjningskvot[[#This Row],[0–14]]+Demografisk_försörjningskvot[[#This Row],[65+]])/Demografisk_försörjningskvot[[#This Row],[15–64]]*100</f>
        <v>53.331288343558278</v>
      </c>
      <c r="I20" s="5">
        <f t="shared" si="7"/>
        <v>1992</v>
      </c>
      <c r="J20" s="6">
        <v>4600</v>
      </c>
      <c r="K20" s="6">
        <v>16300</v>
      </c>
      <c r="L20" s="6">
        <v>4093</v>
      </c>
      <c r="M20" s="7">
        <f t="shared" si="2"/>
        <v>28.220858895705518</v>
      </c>
      <c r="N20" s="7">
        <f t="shared" si="3"/>
        <v>25.110429447852763</v>
      </c>
      <c r="O20" s="7">
        <f>(Demografisk_försörjningskvotSC[[#This Row],[0–14]]+Demografisk_försörjningskvotSC[[#This Row],[65+]])/Demografisk_försörjningskvotSC[[#This Row],[15–64]]*100</f>
        <v>53.331288343558278</v>
      </c>
      <c r="Q20" s="5">
        <f t="shared" si="8"/>
        <v>1992</v>
      </c>
      <c r="R20" s="6">
        <v>4600</v>
      </c>
      <c r="S20" s="6">
        <v>16300</v>
      </c>
      <c r="T20" s="6">
        <v>4093</v>
      </c>
      <c r="U20" s="7">
        <f t="shared" si="4"/>
        <v>28.220858895705518</v>
      </c>
      <c r="V20" s="7">
        <f t="shared" si="5"/>
        <v>25.110429447852763</v>
      </c>
      <c r="W20" s="7">
        <f>(Demografisk_försörjningskvot4[[#This Row],[0–14]]+Demografisk_försörjningskvot4[[#This Row],[65+]])/Demografisk_försörjningskvot4[[#This Row],[15–64]]*100</f>
        <v>53.331288343558278</v>
      </c>
    </row>
    <row r="21" spans="1:23" x14ac:dyDescent="0.25">
      <c r="A21" s="5">
        <f t="shared" si="6"/>
        <v>1993</v>
      </c>
      <c r="B21" s="6">
        <v>4663</v>
      </c>
      <c r="C21" s="6">
        <v>16340</v>
      </c>
      <c r="D21" s="6">
        <v>4099</v>
      </c>
      <c r="E21" s="7">
        <f t="shared" si="0"/>
        <v>28.537331701346393</v>
      </c>
      <c r="F21" s="7">
        <f t="shared" si="1"/>
        <v>25.085679314565485</v>
      </c>
      <c r="G21" s="7">
        <f>(Demografisk_försörjningskvot[[#This Row],[0–14]]+Demografisk_försörjningskvot[[#This Row],[65+]])/Demografisk_försörjningskvot[[#This Row],[15–64]]*100</f>
        <v>53.623011015911871</v>
      </c>
      <c r="I21" s="5">
        <f t="shared" si="7"/>
        <v>1993</v>
      </c>
      <c r="J21" s="6">
        <v>4663</v>
      </c>
      <c r="K21" s="6">
        <v>16340</v>
      </c>
      <c r="L21" s="6">
        <v>4099</v>
      </c>
      <c r="M21" s="7">
        <f t="shared" si="2"/>
        <v>28.537331701346393</v>
      </c>
      <c r="N21" s="7">
        <f t="shared" si="3"/>
        <v>25.085679314565485</v>
      </c>
      <c r="O21" s="7">
        <f>(Demografisk_försörjningskvotSC[[#This Row],[0–14]]+Demografisk_försörjningskvotSC[[#This Row],[65+]])/Demografisk_försörjningskvotSC[[#This Row],[15–64]]*100</f>
        <v>53.623011015911871</v>
      </c>
      <c r="Q21" s="5">
        <f t="shared" si="8"/>
        <v>1993</v>
      </c>
      <c r="R21" s="6">
        <v>4663</v>
      </c>
      <c r="S21" s="6">
        <v>16340</v>
      </c>
      <c r="T21" s="6">
        <v>4099</v>
      </c>
      <c r="U21" s="7">
        <f t="shared" si="4"/>
        <v>28.537331701346393</v>
      </c>
      <c r="V21" s="7">
        <f t="shared" si="5"/>
        <v>25.085679314565485</v>
      </c>
      <c r="W21" s="7">
        <f>(Demografisk_försörjningskvot4[[#This Row],[0–14]]+Demografisk_försörjningskvot4[[#This Row],[65+]])/Demografisk_försörjningskvot4[[#This Row],[15–64]]*100</f>
        <v>53.623011015911871</v>
      </c>
    </row>
    <row r="22" spans="1:23" x14ac:dyDescent="0.25">
      <c r="A22" s="5">
        <f t="shared" si="6"/>
        <v>1994</v>
      </c>
      <c r="B22" s="6">
        <v>4716</v>
      </c>
      <c r="C22" s="6">
        <v>16298</v>
      </c>
      <c r="D22" s="6">
        <v>4144</v>
      </c>
      <c r="E22" s="7">
        <f t="shared" si="0"/>
        <v>28.93606577494171</v>
      </c>
      <c r="F22" s="7">
        <f t="shared" si="1"/>
        <v>25.426432691127747</v>
      </c>
      <c r="G22" s="7">
        <f>(Demografisk_försörjningskvot[[#This Row],[0–14]]+Demografisk_försörjningskvot[[#This Row],[65+]])/Demografisk_försörjningskvot[[#This Row],[15–64]]*100</f>
        <v>54.362498466069454</v>
      </c>
      <c r="I22" s="5">
        <f t="shared" si="7"/>
        <v>1994</v>
      </c>
      <c r="J22" s="6">
        <v>4716</v>
      </c>
      <c r="K22" s="6">
        <v>16298</v>
      </c>
      <c r="L22" s="6">
        <v>4144</v>
      </c>
      <c r="M22" s="7">
        <f t="shared" si="2"/>
        <v>28.93606577494171</v>
      </c>
      <c r="N22" s="7">
        <f t="shared" si="3"/>
        <v>25.426432691127747</v>
      </c>
      <c r="O22" s="7">
        <f>(Demografisk_försörjningskvotSC[[#This Row],[0–14]]+Demografisk_försörjningskvotSC[[#This Row],[65+]])/Demografisk_försörjningskvotSC[[#This Row],[15–64]]*100</f>
        <v>54.362498466069454</v>
      </c>
      <c r="Q22" s="5">
        <f t="shared" si="8"/>
        <v>1994</v>
      </c>
      <c r="R22" s="6">
        <v>4716</v>
      </c>
      <c r="S22" s="6">
        <v>16298</v>
      </c>
      <c r="T22" s="6">
        <v>4144</v>
      </c>
      <c r="U22" s="7">
        <f t="shared" si="4"/>
        <v>28.93606577494171</v>
      </c>
      <c r="V22" s="7">
        <f t="shared" si="5"/>
        <v>25.426432691127747</v>
      </c>
      <c r="W22" s="7">
        <f>(Demografisk_försörjningskvot4[[#This Row],[0–14]]+Demografisk_försörjningskvot4[[#This Row],[65+]])/Demografisk_försörjningskvot4[[#This Row],[15–64]]*100</f>
        <v>54.362498466069454</v>
      </c>
    </row>
    <row r="23" spans="1:23" x14ac:dyDescent="0.25">
      <c r="A23" s="5">
        <f t="shared" si="6"/>
        <v>1995</v>
      </c>
      <c r="B23" s="6">
        <v>4723</v>
      </c>
      <c r="C23" s="6">
        <v>16373</v>
      </c>
      <c r="D23" s="6">
        <v>4106</v>
      </c>
      <c r="E23" s="7">
        <f t="shared" si="0"/>
        <v>28.846271300311489</v>
      </c>
      <c r="F23" s="7">
        <f t="shared" si="1"/>
        <v>25.077872106516825</v>
      </c>
      <c r="G23" s="7">
        <f>(Demografisk_försörjningskvot[[#This Row],[0–14]]+Demografisk_försörjningskvot[[#This Row],[65+]])/Demografisk_försörjningskvot[[#This Row],[15–64]]*100</f>
        <v>53.924143406828321</v>
      </c>
      <c r="I23" s="5">
        <f t="shared" si="7"/>
        <v>1995</v>
      </c>
      <c r="J23" s="6">
        <v>4723</v>
      </c>
      <c r="K23" s="6">
        <v>16373</v>
      </c>
      <c r="L23" s="6">
        <v>4106</v>
      </c>
      <c r="M23" s="7">
        <f t="shared" si="2"/>
        <v>28.846271300311489</v>
      </c>
      <c r="N23" s="7">
        <f t="shared" si="3"/>
        <v>25.077872106516825</v>
      </c>
      <c r="O23" s="7">
        <f>(Demografisk_försörjningskvotSC[[#This Row],[0–14]]+Demografisk_försörjningskvotSC[[#This Row],[65+]])/Demografisk_försörjningskvotSC[[#This Row],[15–64]]*100</f>
        <v>53.924143406828321</v>
      </c>
      <c r="Q23" s="5">
        <f t="shared" si="8"/>
        <v>1995</v>
      </c>
      <c r="R23" s="6">
        <v>4723</v>
      </c>
      <c r="S23" s="6">
        <v>16373</v>
      </c>
      <c r="T23" s="6">
        <v>4106</v>
      </c>
      <c r="U23" s="7">
        <f t="shared" si="4"/>
        <v>28.846271300311489</v>
      </c>
      <c r="V23" s="7">
        <f t="shared" si="5"/>
        <v>25.077872106516825</v>
      </c>
      <c r="W23" s="7">
        <f>(Demografisk_försörjningskvot4[[#This Row],[0–14]]+Demografisk_försörjningskvot4[[#This Row],[65+]])/Demografisk_försörjningskvot4[[#This Row],[15–64]]*100</f>
        <v>53.924143406828321</v>
      </c>
    </row>
    <row r="24" spans="1:23" x14ac:dyDescent="0.25">
      <c r="A24" s="5">
        <f t="shared" si="6"/>
        <v>1996</v>
      </c>
      <c r="B24" s="6">
        <v>4741</v>
      </c>
      <c r="C24" s="6">
        <v>16411</v>
      </c>
      <c r="D24" s="6">
        <v>4105</v>
      </c>
      <c r="E24" s="7">
        <f t="shared" si="0"/>
        <v>28.88915970995064</v>
      </c>
      <c r="F24" s="7">
        <f t="shared" si="1"/>
        <v>25.013710316251299</v>
      </c>
      <c r="G24" s="7">
        <f>(Demografisk_försörjningskvot[[#This Row],[0–14]]+Demografisk_försörjningskvot[[#This Row],[65+]])/Demografisk_försörjningskvot[[#This Row],[15–64]]*100</f>
        <v>53.902870026201931</v>
      </c>
      <c r="I24" s="5">
        <f t="shared" si="7"/>
        <v>1996</v>
      </c>
      <c r="J24" s="6">
        <v>4741</v>
      </c>
      <c r="K24" s="6">
        <v>16411</v>
      </c>
      <c r="L24" s="6">
        <v>4105</v>
      </c>
      <c r="M24" s="7">
        <f t="shared" si="2"/>
        <v>28.88915970995064</v>
      </c>
      <c r="N24" s="7">
        <f t="shared" si="3"/>
        <v>25.013710316251299</v>
      </c>
      <c r="O24" s="7">
        <f>(Demografisk_försörjningskvotSC[[#This Row],[0–14]]+Demografisk_försörjningskvotSC[[#This Row],[65+]])/Demografisk_försörjningskvotSC[[#This Row],[15–64]]*100</f>
        <v>53.902870026201931</v>
      </c>
      <c r="Q24" s="5">
        <f t="shared" si="8"/>
        <v>1996</v>
      </c>
      <c r="R24" s="6">
        <v>4741</v>
      </c>
      <c r="S24" s="6">
        <v>16411</v>
      </c>
      <c r="T24" s="6">
        <v>4105</v>
      </c>
      <c r="U24" s="7">
        <f t="shared" si="4"/>
        <v>28.88915970995064</v>
      </c>
      <c r="V24" s="7">
        <f t="shared" si="5"/>
        <v>25.013710316251299</v>
      </c>
      <c r="W24" s="7">
        <f>(Demografisk_försörjningskvot4[[#This Row],[0–14]]+Demografisk_försörjningskvot4[[#This Row],[65+]])/Demografisk_försörjningskvot4[[#This Row],[15–64]]*100</f>
        <v>53.902870026201931</v>
      </c>
    </row>
    <row r="25" spans="1:23" x14ac:dyDescent="0.25">
      <c r="A25" s="5">
        <f t="shared" si="6"/>
        <v>1997</v>
      </c>
      <c r="B25" s="6">
        <v>4758</v>
      </c>
      <c r="C25" s="6">
        <v>16476</v>
      </c>
      <c r="D25" s="6">
        <v>4158</v>
      </c>
      <c r="E25" s="7">
        <f t="shared" si="0"/>
        <v>28.878368536052442</v>
      </c>
      <c r="F25" s="7">
        <f t="shared" si="1"/>
        <v>25.236707938820103</v>
      </c>
      <c r="G25" s="7">
        <f>(Demografisk_försörjningskvot[[#This Row],[0–14]]+Demografisk_försörjningskvot[[#This Row],[65+]])/Demografisk_försörjningskvot[[#This Row],[15–64]]*100</f>
        <v>54.115076474872538</v>
      </c>
      <c r="I25" s="5">
        <f t="shared" si="7"/>
        <v>1997</v>
      </c>
      <c r="J25" s="6">
        <v>4758</v>
      </c>
      <c r="K25" s="6">
        <v>16476</v>
      </c>
      <c r="L25" s="6">
        <v>4158</v>
      </c>
      <c r="M25" s="7">
        <f t="shared" si="2"/>
        <v>28.878368536052442</v>
      </c>
      <c r="N25" s="7">
        <f t="shared" si="3"/>
        <v>25.236707938820103</v>
      </c>
      <c r="O25" s="7">
        <f>(Demografisk_försörjningskvotSC[[#This Row],[0–14]]+Demografisk_försörjningskvotSC[[#This Row],[65+]])/Demografisk_försörjningskvotSC[[#This Row],[15–64]]*100</f>
        <v>54.115076474872538</v>
      </c>
      <c r="Q25" s="5">
        <f t="shared" si="8"/>
        <v>1997</v>
      </c>
      <c r="R25" s="6">
        <v>4758</v>
      </c>
      <c r="S25" s="6">
        <v>16476</v>
      </c>
      <c r="T25" s="6">
        <v>4158</v>
      </c>
      <c r="U25" s="7">
        <f t="shared" si="4"/>
        <v>28.878368536052442</v>
      </c>
      <c r="V25" s="7">
        <f t="shared" si="5"/>
        <v>25.236707938820103</v>
      </c>
      <c r="W25" s="7">
        <f>(Demografisk_försörjningskvot4[[#This Row],[0–14]]+Demografisk_försörjningskvot4[[#This Row],[65+]])/Demografisk_försörjningskvot4[[#This Row],[15–64]]*100</f>
        <v>54.115076474872538</v>
      </c>
    </row>
    <row r="26" spans="1:23" x14ac:dyDescent="0.25">
      <c r="A26" s="5">
        <f t="shared" si="6"/>
        <v>1998</v>
      </c>
      <c r="B26" s="6">
        <v>4778</v>
      </c>
      <c r="C26" s="6">
        <v>16670</v>
      </c>
      <c r="D26" s="6">
        <v>4177</v>
      </c>
      <c r="E26" s="7">
        <f t="shared" si="0"/>
        <v>28.6622675464907</v>
      </c>
      <c r="F26" s="7">
        <f t="shared" si="1"/>
        <v>25.056988602279546</v>
      </c>
      <c r="G26" s="7">
        <f>(Demografisk_försörjningskvot[[#This Row],[0–14]]+Demografisk_försörjningskvot[[#This Row],[65+]])/Demografisk_försörjningskvot[[#This Row],[15–64]]*100</f>
        <v>53.719256148770242</v>
      </c>
      <c r="I26" s="5">
        <f t="shared" si="7"/>
        <v>1998</v>
      </c>
      <c r="J26" s="6">
        <v>4778</v>
      </c>
      <c r="K26" s="6">
        <v>16670</v>
      </c>
      <c r="L26" s="6">
        <v>4177</v>
      </c>
      <c r="M26" s="7">
        <f t="shared" si="2"/>
        <v>28.6622675464907</v>
      </c>
      <c r="N26" s="7">
        <f t="shared" si="3"/>
        <v>25.056988602279546</v>
      </c>
      <c r="O26" s="7">
        <f>(Demografisk_försörjningskvotSC[[#This Row],[0–14]]+Demografisk_försörjningskvotSC[[#This Row],[65+]])/Demografisk_försörjningskvotSC[[#This Row],[15–64]]*100</f>
        <v>53.719256148770242</v>
      </c>
      <c r="Q26" s="5">
        <f t="shared" si="8"/>
        <v>1998</v>
      </c>
      <c r="R26" s="6">
        <v>4778</v>
      </c>
      <c r="S26" s="6">
        <v>16670</v>
      </c>
      <c r="T26" s="6">
        <v>4177</v>
      </c>
      <c r="U26" s="7">
        <f t="shared" si="4"/>
        <v>28.6622675464907</v>
      </c>
      <c r="V26" s="7">
        <f t="shared" si="5"/>
        <v>25.056988602279546</v>
      </c>
      <c r="W26" s="7">
        <f>(Demografisk_försörjningskvot4[[#This Row],[0–14]]+Demografisk_försörjningskvot4[[#This Row],[65+]])/Demografisk_försörjningskvot4[[#This Row],[15–64]]*100</f>
        <v>53.719256148770242</v>
      </c>
    </row>
    <row r="27" spans="1:23" x14ac:dyDescent="0.25">
      <c r="A27" s="5">
        <f t="shared" si="6"/>
        <v>1999</v>
      </c>
      <c r="B27" s="6">
        <v>4796</v>
      </c>
      <c r="C27" s="6">
        <v>16733</v>
      </c>
      <c r="D27" s="6">
        <v>4177</v>
      </c>
      <c r="E27" s="7">
        <f t="shared" si="0"/>
        <v>28.661925536365267</v>
      </c>
      <c r="F27" s="7">
        <f t="shared" si="1"/>
        <v>24.962648658339809</v>
      </c>
      <c r="G27" s="7">
        <f>(Demografisk_försörjningskvot[[#This Row],[0–14]]+Demografisk_försörjningskvot[[#This Row],[65+]])/Demografisk_försörjningskvot[[#This Row],[15–64]]*100</f>
        <v>53.624574194705076</v>
      </c>
      <c r="I27" s="5">
        <f t="shared" si="7"/>
        <v>1999</v>
      </c>
      <c r="J27" s="6">
        <v>4796</v>
      </c>
      <c r="K27" s="6">
        <v>16733</v>
      </c>
      <c r="L27" s="6">
        <v>4177</v>
      </c>
      <c r="M27" s="7">
        <f t="shared" si="2"/>
        <v>28.661925536365267</v>
      </c>
      <c r="N27" s="7">
        <f t="shared" si="3"/>
        <v>24.962648658339809</v>
      </c>
      <c r="O27" s="7">
        <f>(Demografisk_försörjningskvotSC[[#This Row],[0–14]]+Demografisk_försörjningskvotSC[[#This Row],[65+]])/Demografisk_försörjningskvotSC[[#This Row],[15–64]]*100</f>
        <v>53.624574194705076</v>
      </c>
      <c r="Q27" s="5">
        <f t="shared" si="8"/>
        <v>1999</v>
      </c>
      <c r="R27" s="6">
        <v>4796</v>
      </c>
      <c r="S27" s="6">
        <v>16733</v>
      </c>
      <c r="T27" s="6">
        <v>4177</v>
      </c>
      <c r="U27" s="7">
        <f t="shared" si="4"/>
        <v>28.661925536365267</v>
      </c>
      <c r="V27" s="7">
        <f t="shared" si="5"/>
        <v>24.962648658339809</v>
      </c>
      <c r="W27" s="7">
        <f>(Demografisk_försörjningskvot4[[#This Row],[0–14]]+Demografisk_försörjningskvot4[[#This Row],[65+]])/Demografisk_försörjningskvot4[[#This Row],[15–64]]*100</f>
        <v>53.624574194705076</v>
      </c>
    </row>
    <row r="28" spans="1:23" x14ac:dyDescent="0.25">
      <c r="A28" s="5">
        <f t="shared" si="6"/>
        <v>2000</v>
      </c>
      <c r="B28" s="6">
        <v>4791</v>
      </c>
      <c r="C28" s="6">
        <v>16761</v>
      </c>
      <c r="D28" s="6">
        <v>4224</v>
      </c>
      <c r="E28" s="7">
        <f t="shared" si="0"/>
        <v>28.584213352425277</v>
      </c>
      <c r="F28" s="7">
        <f t="shared" si="1"/>
        <v>25.201360300698049</v>
      </c>
      <c r="G28" s="7">
        <f>(Demografisk_försörjningskvot[[#This Row],[0–14]]+Demografisk_försörjningskvot[[#This Row],[65+]])/Demografisk_försörjningskvot[[#This Row],[15–64]]*100</f>
        <v>53.785573653123322</v>
      </c>
      <c r="I28" s="5">
        <f t="shared" si="7"/>
        <v>2000</v>
      </c>
      <c r="J28" s="6">
        <v>4791</v>
      </c>
      <c r="K28" s="6">
        <v>16761</v>
      </c>
      <c r="L28" s="6">
        <v>4224</v>
      </c>
      <c r="M28" s="7">
        <f t="shared" si="2"/>
        <v>28.584213352425277</v>
      </c>
      <c r="N28" s="7">
        <f t="shared" si="3"/>
        <v>25.201360300698049</v>
      </c>
      <c r="O28" s="7">
        <f>(Demografisk_försörjningskvotSC[[#This Row],[0–14]]+Demografisk_försörjningskvotSC[[#This Row],[65+]])/Demografisk_försörjningskvotSC[[#This Row],[15–64]]*100</f>
        <v>53.785573653123322</v>
      </c>
      <c r="Q28" s="5">
        <f t="shared" si="8"/>
        <v>2000</v>
      </c>
      <c r="R28" s="6">
        <v>4791</v>
      </c>
      <c r="S28" s="6">
        <v>16761</v>
      </c>
      <c r="T28" s="6">
        <v>4224</v>
      </c>
      <c r="U28" s="7">
        <f t="shared" si="4"/>
        <v>28.584213352425277</v>
      </c>
      <c r="V28" s="7">
        <f t="shared" si="5"/>
        <v>25.201360300698049</v>
      </c>
      <c r="W28" s="7">
        <f>(Demografisk_försörjningskvot4[[#This Row],[0–14]]+Demografisk_försörjningskvot4[[#This Row],[65+]])/Demografisk_försörjningskvot4[[#This Row],[15–64]]*100</f>
        <v>53.785573653123322</v>
      </c>
    </row>
    <row r="29" spans="1:23" x14ac:dyDescent="0.25">
      <c r="A29" s="5">
        <f t="shared" si="6"/>
        <v>2001</v>
      </c>
      <c r="B29" s="6">
        <v>4800</v>
      </c>
      <c r="C29" s="6">
        <v>16928</v>
      </c>
      <c r="D29" s="6">
        <v>4280</v>
      </c>
      <c r="E29" s="7">
        <f t="shared" si="0"/>
        <v>28.355387523629489</v>
      </c>
      <c r="F29" s="7">
        <f t="shared" si="1"/>
        <v>25.283553875236297</v>
      </c>
      <c r="G29" s="7">
        <f>(Demografisk_försörjningskvot[[#This Row],[0–14]]+Demografisk_försörjningskvot[[#This Row],[65+]])/Demografisk_försörjningskvot[[#This Row],[15–64]]*100</f>
        <v>53.638941398865782</v>
      </c>
      <c r="I29" s="5">
        <f t="shared" si="7"/>
        <v>2001</v>
      </c>
      <c r="J29" s="6">
        <v>4800</v>
      </c>
      <c r="K29" s="6">
        <v>16928</v>
      </c>
      <c r="L29" s="6">
        <v>4280</v>
      </c>
      <c r="M29" s="7">
        <f t="shared" si="2"/>
        <v>28.355387523629489</v>
      </c>
      <c r="N29" s="7">
        <f t="shared" si="3"/>
        <v>25.283553875236297</v>
      </c>
      <c r="O29" s="7">
        <f>(Demografisk_försörjningskvotSC[[#This Row],[0–14]]+Demografisk_försörjningskvotSC[[#This Row],[65+]])/Demografisk_försörjningskvotSC[[#This Row],[15–64]]*100</f>
        <v>53.638941398865782</v>
      </c>
      <c r="Q29" s="5">
        <f t="shared" si="8"/>
        <v>2001</v>
      </c>
      <c r="R29" s="6">
        <v>4800</v>
      </c>
      <c r="S29" s="6">
        <v>16928</v>
      </c>
      <c r="T29" s="6">
        <v>4280</v>
      </c>
      <c r="U29" s="7">
        <f t="shared" si="4"/>
        <v>28.355387523629489</v>
      </c>
      <c r="V29" s="7">
        <f t="shared" si="5"/>
        <v>25.283553875236297</v>
      </c>
      <c r="W29" s="7">
        <f>(Demografisk_försörjningskvot4[[#This Row],[0–14]]+Demografisk_försörjningskvot4[[#This Row],[65+]])/Demografisk_försörjningskvot4[[#This Row],[15–64]]*100</f>
        <v>53.638941398865782</v>
      </c>
    </row>
    <row r="30" spans="1:23" x14ac:dyDescent="0.25">
      <c r="A30" s="5">
        <f t="shared" si="6"/>
        <v>2002</v>
      </c>
      <c r="B30" s="6">
        <v>4804</v>
      </c>
      <c r="C30" s="6">
        <v>17117</v>
      </c>
      <c r="D30" s="6">
        <v>4336</v>
      </c>
      <c r="E30" s="7">
        <f t="shared" si="0"/>
        <v>28.065665712449611</v>
      </c>
      <c r="F30" s="7">
        <f t="shared" si="1"/>
        <v>25.331541742127712</v>
      </c>
      <c r="G30" s="7">
        <f>(Demografisk_försörjningskvot[[#This Row],[0–14]]+Demografisk_försörjningskvot[[#This Row],[65+]])/Demografisk_försörjningskvot[[#This Row],[15–64]]*100</f>
        <v>53.39720745457732</v>
      </c>
      <c r="I30" s="5">
        <f t="shared" si="7"/>
        <v>2002</v>
      </c>
      <c r="J30" s="6">
        <v>4804</v>
      </c>
      <c r="K30" s="6">
        <v>17117</v>
      </c>
      <c r="L30" s="6">
        <v>4336</v>
      </c>
      <c r="M30" s="7">
        <f t="shared" si="2"/>
        <v>28.065665712449611</v>
      </c>
      <c r="N30" s="7">
        <f t="shared" si="3"/>
        <v>25.331541742127712</v>
      </c>
      <c r="O30" s="7">
        <f>(Demografisk_försörjningskvotSC[[#This Row],[0–14]]+Demografisk_försörjningskvotSC[[#This Row],[65+]])/Demografisk_försörjningskvotSC[[#This Row],[15–64]]*100</f>
        <v>53.39720745457732</v>
      </c>
      <c r="Q30" s="5">
        <f t="shared" si="8"/>
        <v>2002</v>
      </c>
      <c r="R30" s="6">
        <v>4804</v>
      </c>
      <c r="S30" s="6">
        <v>17117</v>
      </c>
      <c r="T30" s="6">
        <v>4336</v>
      </c>
      <c r="U30" s="7">
        <f t="shared" si="4"/>
        <v>28.065665712449611</v>
      </c>
      <c r="V30" s="7">
        <f t="shared" si="5"/>
        <v>25.331541742127712</v>
      </c>
      <c r="W30" s="7">
        <f>(Demografisk_försörjningskvot4[[#This Row],[0–14]]+Demografisk_försörjningskvot4[[#This Row],[65+]])/Demografisk_försörjningskvot4[[#This Row],[15–64]]*100</f>
        <v>53.39720745457732</v>
      </c>
    </row>
    <row r="31" spans="1:23" x14ac:dyDescent="0.25">
      <c r="A31" s="5">
        <f t="shared" si="6"/>
        <v>2003</v>
      </c>
      <c r="B31" s="6">
        <v>4727</v>
      </c>
      <c r="C31" s="6">
        <v>17259</v>
      </c>
      <c r="D31" s="6">
        <v>4361</v>
      </c>
      <c r="E31" s="7">
        <f t="shared" si="0"/>
        <v>27.388608841763716</v>
      </c>
      <c r="F31" s="7">
        <f t="shared" si="1"/>
        <v>25.267976128396779</v>
      </c>
      <c r="G31" s="7">
        <f>(Demografisk_försörjningskvot[[#This Row],[0–14]]+Demografisk_försörjningskvot[[#This Row],[65+]])/Demografisk_försörjningskvot[[#This Row],[15–64]]*100</f>
        <v>52.656584970160495</v>
      </c>
      <c r="I31" s="5">
        <f t="shared" si="7"/>
        <v>2003</v>
      </c>
      <c r="J31" s="6">
        <v>4727</v>
      </c>
      <c r="K31" s="6">
        <v>17259</v>
      </c>
      <c r="L31" s="6">
        <v>4361</v>
      </c>
      <c r="M31" s="7">
        <f t="shared" si="2"/>
        <v>27.388608841763716</v>
      </c>
      <c r="N31" s="7">
        <f t="shared" si="3"/>
        <v>25.267976128396779</v>
      </c>
      <c r="O31" s="7">
        <f>(Demografisk_försörjningskvotSC[[#This Row],[0–14]]+Demografisk_försörjningskvotSC[[#This Row],[65+]])/Demografisk_försörjningskvotSC[[#This Row],[15–64]]*100</f>
        <v>52.656584970160495</v>
      </c>
      <c r="Q31" s="5">
        <f t="shared" si="8"/>
        <v>2003</v>
      </c>
      <c r="R31" s="6">
        <v>4727</v>
      </c>
      <c r="S31" s="6">
        <v>17259</v>
      </c>
      <c r="T31" s="6">
        <v>4361</v>
      </c>
      <c r="U31" s="7">
        <f t="shared" si="4"/>
        <v>27.388608841763716</v>
      </c>
      <c r="V31" s="7">
        <f t="shared" si="5"/>
        <v>25.267976128396779</v>
      </c>
      <c r="W31" s="7">
        <f>(Demografisk_försörjningskvot4[[#This Row],[0–14]]+Demografisk_försörjningskvot4[[#This Row],[65+]])/Demografisk_försörjningskvot4[[#This Row],[15–64]]*100</f>
        <v>52.656584970160495</v>
      </c>
    </row>
    <row r="32" spans="1:23" x14ac:dyDescent="0.25">
      <c r="A32" s="5">
        <f t="shared" si="6"/>
        <v>2004</v>
      </c>
      <c r="B32" s="6">
        <v>4709</v>
      </c>
      <c r="C32" s="6">
        <v>17410</v>
      </c>
      <c r="D32" s="6">
        <v>4411</v>
      </c>
      <c r="E32" s="7">
        <f t="shared" si="0"/>
        <v>27.047673750717976</v>
      </c>
      <c r="F32" s="7">
        <f t="shared" si="1"/>
        <v>25.336013785180931</v>
      </c>
      <c r="G32" s="7">
        <f>(Demografisk_försörjningskvot[[#This Row],[0–14]]+Demografisk_försörjningskvot[[#This Row],[65+]])/Demografisk_försörjningskvot[[#This Row],[15–64]]*100</f>
        <v>52.3836875358989</v>
      </c>
      <c r="I32" s="5">
        <f t="shared" si="7"/>
        <v>2004</v>
      </c>
      <c r="J32" s="6">
        <v>4709</v>
      </c>
      <c r="K32" s="6">
        <v>17410</v>
      </c>
      <c r="L32" s="6">
        <v>4411</v>
      </c>
      <c r="M32" s="7">
        <f t="shared" si="2"/>
        <v>27.047673750717976</v>
      </c>
      <c r="N32" s="7">
        <f t="shared" si="3"/>
        <v>25.336013785180931</v>
      </c>
      <c r="O32" s="7">
        <f>(Demografisk_försörjningskvotSC[[#This Row],[0–14]]+Demografisk_försörjningskvotSC[[#This Row],[65+]])/Demografisk_försörjningskvotSC[[#This Row],[15–64]]*100</f>
        <v>52.3836875358989</v>
      </c>
      <c r="Q32" s="5">
        <f t="shared" si="8"/>
        <v>2004</v>
      </c>
      <c r="R32" s="6">
        <v>4709</v>
      </c>
      <c r="S32" s="6">
        <v>17410</v>
      </c>
      <c r="T32" s="6">
        <v>4411</v>
      </c>
      <c r="U32" s="7">
        <f t="shared" si="4"/>
        <v>27.047673750717976</v>
      </c>
      <c r="V32" s="7">
        <f t="shared" si="5"/>
        <v>25.336013785180931</v>
      </c>
      <c r="W32" s="7">
        <f>(Demografisk_försörjningskvot4[[#This Row],[0–14]]+Demografisk_försörjningskvot4[[#This Row],[65+]])/Demografisk_försörjningskvot4[[#This Row],[15–64]]*100</f>
        <v>52.3836875358989</v>
      </c>
    </row>
    <row r="33" spans="1:23" x14ac:dyDescent="0.25">
      <c r="A33" s="5">
        <f t="shared" si="6"/>
        <v>2005</v>
      </c>
      <c r="B33" s="6">
        <v>4632</v>
      </c>
      <c r="C33" s="6">
        <v>17640</v>
      </c>
      <c r="D33" s="6">
        <v>4494</v>
      </c>
      <c r="E33" s="7">
        <f t="shared" si="0"/>
        <v>26.258503401360546</v>
      </c>
      <c r="F33" s="7">
        <f t="shared" si="1"/>
        <v>25.476190476190474</v>
      </c>
      <c r="G33" s="7">
        <f>(Demografisk_försörjningskvot[[#This Row],[0–14]]+Demografisk_försörjningskvot[[#This Row],[65+]])/Demografisk_försörjningskvot[[#This Row],[15–64]]*100</f>
        <v>51.734693877551017</v>
      </c>
      <c r="I33" s="5">
        <f t="shared" si="7"/>
        <v>2005</v>
      </c>
      <c r="J33" s="6">
        <v>4632</v>
      </c>
      <c r="K33" s="6">
        <v>17640</v>
      </c>
      <c r="L33" s="6">
        <v>4494</v>
      </c>
      <c r="M33" s="7">
        <f t="shared" si="2"/>
        <v>26.258503401360546</v>
      </c>
      <c r="N33" s="7">
        <f t="shared" si="3"/>
        <v>25.476190476190474</v>
      </c>
      <c r="O33" s="7">
        <f>(Demografisk_försörjningskvotSC[[#This Row],[0–14]]+Demografisk_försörjningskvotSC[[#This Row],[65+]])/Demografisk_försörjningskvotSC[[#This Row],[15–64]]*100</f>
        <v>51.734693877551017</v>
      </c>
      <c r="Q33" s="5">
        <f t="shared" si="8"/>
        <v>2005</v>
      </c>
      <c r="R33" s="6">
        <v>4632</v>
      </c>
      <c r="S33" s="6">
        <v>17640</v>
      </c>
      <c r="T33" s="6">
        <v>4494</v>
      </c>
      <c r="U33" s="7">
        <f t="shared" si="4"/>
        <v>26.258503401360546</v>
      </c>
      <c r="V33" s="7">
        <f t="shared" si="5"/>
        <v>25.476190476190474</v>
      </c>
      <c r="W33" s="7">
        <f>(Demografisk_försörjningskvot4[[#This Row],[0–14]]+Demografisk_försörjningskvot4[[#This Row],[65+]])/Demografisk_försörjningskvot4[[#This Row],[15–64]]*100</f>
        <v>51.734693877551017</v>
      </c>
    </row>
    <row r="34" spans="1:23" x14ac:dyDescent="0.25">
      <c r="A34" s="5">
        <f t="shared" si="6"/>
        <v>2006</v>
      </c>
      <c r="B34" s="6">
        <v>4644</v>
      </c>
      <c r="C34" s="6">
        <v>17716</v>
      </c>
      <c r="D34" s="6">
        <v>4563</v>
      </c>
      <c r="E34" s="7">
        <f t="shared" si="0"/>
        <v>26.21359223300971</v>
      </c>
      <c r="F34" s="7">
        <f t="shared" si="1"/>
        <v>25.756378414992099</v>
      </c>
      <c r="G34" s="7">
        <f>(Demografisk_försörjningskvot[[#This Row],[0–14]]+Demografisk_försörjningskvot[[#This Row],[65+]])/Demografisk_försörjningskvot[[#This Row],[15–64]]*100</f>
        <v>51.969970648001805</v>
      </c>
      <c r="I34" s="5">
        <f t="shared" si="7"/>
        <v>2006</v>
      </c>
      <c r="J34" s="6">
        <v>4644</v>
      </c>
      <c r="K34" s="6">
        <v>17716</v>
      </c>
      <c r="L34" s="6">
        <v>4563</v>
      </c>
      <c r="M34" s="7">
        <f t="shared" si="2"/>
        <v>26.21359223300971</v>
      </c>
      <c r="N34" s="7">
        <f t="shared" si="3"/>
        <v>25.756378414992099</v>
      </c>
      <c r="O34" s="7">
        <f>(Demografisk_försörjningskvotSC[[#This Row],[0–14]]+Demografisk_försörjningskvotSC[[#This Row],[65+]])/Demografisk_försörjningskvotSC[[#This Row],[15–64]]*100</f>
        <v>51.969970648001805</v>
      </c>
      <c r="Q34" s="5">
        <f t="shared" si="8"/>
        <v>2006</v>
      </c>
      <c r="R34" s="6">
        <v>4644</v>
      </c>
      <c r="S34" s="6">
        <v>17716</v>
      </c>
      <c r="T34" s="6">
        <v>4563</v>
      </c>
      <c r="U34" s="7">
        <f t="shared" si="4"/>
        <v>26.21359223300971</v>
      </c>
      <c r="V34" s="7">
        <f t="shared" si="5"/>
        <v>25.756378414992099</v>
      </c>
      <c r="W34" s="7">
        <f>(Demografisk_försörjningskvot4[[#This Row],[0–14]]+Demografisk_försörjningskvot4[[#This Row],[65+]])/Demografisk_försörjningskvot4[[#This Row],[15–64]]*100</f>
        <v>51.969970648001805</v>
      </c>
    </row>
    <row r="35" spans="1:23" x14ac:dyDescent="0.25">
      <c r="A35" s="5">
        <f t="shared" si="6"/>
        <v>2007</v>
      </c>
      <c r="B35" s="6">
        <v>4617</v>
      </c>
      <c r="C35" s="6">
        <v>17859</v>
      </c>
      <c r="D35" s="6">
        <v>4677</v>
      </c>
      <c r="E35" s="7">
        <f t="shared" si="0"/>
        <v>25.852511338820761</v>
      </c>
      <c r="F35" s="7">
        <f t="shared" si="1"/>
        <v>26.188476398454561</v>
      </c>
      <c r="G35" s="7">
        <f>(Demografisk_försörjningskvot[[#This Row],[0–14]]+Demografisk_försörjningskvot[[#This Row],[65+]])/Demografisk_försörjningskvot[[#This Row],[15–64]]*100</f>
        <v>52.040987737275323</v>
      </c>
      <c r="I35" s="5">
        <f t="shared" si="7"/>
        <v>2007</v>
      </c>
      <c r="J35" s="6">
        <v>4617</v>
      </c>
      <c r="K35" s="6">
        <v>17859</v>
      </c>
      <c r="L35" s="6">
        <v>4677</v>
      </c>
      <c r="M35" s="7">
        <f t="shared" si="2"/>
        <v>25.852511338820761</v>
      </c>
      <c r="N35" s="7">
        <f t="shared" si="3"/>
        <v>26.188476398454561</v>
      </c>
      <c r="O35" s="7">
        <f>(Demografisk_försörjningskvotSC[[#This Row],[0–14]]+Demografisk_försörjningskvotSC[[#This Row],[65+]])/Demografisk_försörjningskvotSC[[#This Row],[15–64]]*100</f>
        <v>52.040987737275323</v>
      </c>
      <c r="Q35" s="5">
        <f t="shared" si="8"/>
        <v>2007</v>
      </c>
      <c r="R35" s="6">
        <v>4617</v>
      </c>
      <c r="S35" s="6">
        <v>17859</v>
      </c>
      <c r="T35" s="6">
        <v>4677</v>
      </c>
      <c r="U35" s="7">
        <f t="shared" si="4"/>
        <v>25.852511338820761</v>
      </c>
      <c r="V35" s="7">
        <f t="shared" si="5"/>
        <v>26.188476398454561</v>
      </c>
      <c r="W35" s="7">
        <f>(Demografisk_försörjningskvot4[[#This Row],[0–14]]+Demografisk_försörjningskvot4[[#This Row],[65+]])/Demografisk_försörjningskvot4[[#This Row],[15–64]]*100</f>
        <v>52.040987737275323</v>
      </c>
    </row>
    <row r="36" spans="1:23" x14ac:dyDescent="0.25">
      <c r="A36" s="5">
        <f t="shared" si="6"/>
        <v>2008</v>
      </c>
      <c r="B36" s="6">
        <v>4625</v>
      </c>
      <c r="C36" s="6">
        <v>18052</v>
      </c>
      <c r="D36" s="6">
        <v>4779</v>
      </c>
      <c r="E36" s="7">
        <f t="shared" si="0"/>
        <v>25.620429869266566</v>
      </c>
      <c r="F36" s="7">
        <f t="shared" si="1"/>
        <v>26.473520939508088</v>
      </c>
      <c r="G36" s="7">
        <f>(Demografisk_försörjningskvot[[#This Row],[0–14]]+Demografisk_försörjningskvot[[#This Row],[65+]])/Demografisk_försörjningskvot[[#This Row],[15–64]]*100</f>
        <v>52.09395080877465</v>
      </c>
      <c r="I36" s="5">
        <f t="shared" si="7"/>
        <v>2008</v>
      </c>
      <c r="J36" s="6">
        <v>4625</v>
      </c>
      <c r="K36" s="6">
        <v>18052</v>
      </c>
      <c r="L36" s="6">
        <v>4779</v>
      </c>
      <c r="M36" s="7">
        <f t="shared" si="2"/>
        <v>25.620429869266566</v>
      </c>
      <c r="N36" s="7">
        <f t="shared" si="3"/>
        <v>26.473520939508088</v>
      </c>
      <c r="O36" s="7">
        <f>(Demografisk_försörjningskvotSC[[#This Row],[0–14]]+Demografisk_försörjningskvotSC[[#This Row],[65+]])/Demografisk_försörjningskvotSC[[#This Row],[15–64]]*100</f>
        <v>52.09395080877465</v>
      </c>
      <c r="Q36" s="5">
        <f t="shared" si="8"/>
        <v>2008</v>
      </c>
      <c r="R36" s="6">
        <v>4625</v>
      </c>
      <c r="S36" s="6">
        <v>18052</v>
      </c>
      <c r="T36" s="6">
        <v>4779</v>
      </c>
      <c r="U36" s="7">
        <f t="shared" si="4"/>
        <v>25.620429869266566</v>
      </c>
      <c r="V36" s="7">
        <f t="shared" si="5"/>
        <v>26.473520939508088</v>
      </c>
      <c r="W36" s="7">
        <f>(Demografisk_försörjningskvot4[[#This Row],[0–14]]+Demografisk_försörjningskvot4[[#This Row],[65+]])/Demografisk_försörjningskvot4[[#This Row],[15–64]]*100</f>
        <v>52.09395080877465</v>
      </c>
    </row>
    <row r="37" spans="1:23" x14ac:dyDescent="0.25">
      <c r="A37" s="5">
        <f t="shared" si="6"/>
        <v>2009</v>
      </c>
      <c r="B37" s="6">
        <v>4634</v>
      </c>
      <c r="C37" s="6">
        <v>18167</v>
      </c>
      <c r="D37" s="6">
        <v>4933</v>
      </c>
      <c r="E37" s="7">
        <f t="shared" si="0"/>
        <v>25.507788847911044</v>
      </c>
      <c r="F37" s="7">
        <f t="shared" si="1"/>
        <v>27.153630208620029</v>
      </c>
      <c r="G37" s="7">
        <f>(Demografisk_försörjningskvot[[#This Row],[0–14]]+Demografisk_försörjningskvot[[#This Row],[65+]])/Demografisk_försörjningskvot[[#This Row],[15–64]]*100</f>
        <v>52.661419056531081</v>
      </c>
      <c r="I37" s="5">
        <f t="shared" si="7"/>
        <v>2009</v>
      </c>
      <c r="J37" s="6">
        <v>4634</v>
      </c>
      <c r="K37" s="6">
        <v>18167</v>
      </c>
      <c r="L37" s="6">
        <v>4933</v>
      </c>
      <c r="M37" s="7">
        <f t="shared" si="2"/>
        <v>25.507788847911044</v>
      </c>
      <c r="N37" s="7">
        <f t="shared" si="3"/>
        <v>27.153630208620029</v>
      </c>
      <c r="O37" s="7">
        <f>(Demografisk_försörjningskvotSC[[#This Row],[0–14]]+Demografisk_försörjningskvotSC[[#This Row],[65+]])/Demografisk_försörjningskvotSC[[#This Row],[15–64]]*100</f>
        <v>52.661419056531081</v>
      </c>
      <c r="Q37" s="5">
        <f t="shared" si="8"/>
        <v>2009</v>
      </c>
      <c r="R37" s="6">
        <v>4634</v>
      </c>
      <c r="S37" s="6">
        <v>18167</v>
      </c>
      <c r="T37" s="6">
        <v>4933</v>
      </c>
      <c r="U37" s="7">
        <f t="shared" si="4"/>
        <v>25.507788847911044</v>
      </c>
      <c r="V37" s="7">
        <f t="shared" si="5"/>
        <v>27.153630208620029</v>
      </c>
      <c r="W37" s="7">
        <f>(Demografisk_försörjningskvot4[[#This Row],[0–14]]+Demografisk_försörjningskvot4[[#This Row],[65+]])/Demografisk_försörjningskvot4[[#This Row],[15–64]]*100</f>
        <v>52.661419056531081</v>
      </c>
    </row>
    <row r="38" spans="1:23" x14ac:dyDescent="0.25">
      <c r="A38" s="5">
        <f t="shared" si="6"/>
        <v>2010</v>
      </c>
      <c r="B38" s="6">
        <v>4582</v>
      </c>
      <c r="C38" s="6">
        <v>18280</v>
      </c>
      <c r="D38" s="6">
        <v>5145</v>
      </c>
      <c r="E38" s="7">
        <f t="shared" si="0"/>
        <v>25.065645514223196</v>
      </c>
      <c r="F38" s="7">
        <f t="shared" si="1"/>
        <v>28.145514223194752</v>
      </c>
      <c r="G38" s="7">
        <f>(Demografisk_försörjningskvot[[#This Row],[0–14]]+Demografisk_försörjningskvot[[#This Row],[65+]])/Demografisk_försörjningskvot[[#This Row],[15–64]]*100</f>
        <v>53.211159737417944</v>
      </c>
      <c r="I38" s="5">
        <f t="shared" si="7"/>
        <v>2010</v>
      </c>
      <c r="J38" s="6">
        <v>4582</v>
      </c>
      <c r="K38" s="6">
        <v>18280</v>
      </c>
      <c r="L38" s="6">
        <v>5145</v>
      </c>
      <c r="M38" s="7">
        <f t="shared" si="2"/>
        <v>25.065645514223196</v>
      </c>
      <c r="N38" s="7">
        <f t="shared" si="3"/>
        <v>28.145514223194752</v>
      </c>
      <c r="O38" s="7">
        <f>(Demografisk_försörjningskvotSC[[#This Row],[0–14]]+Demografisk_försörjningskvotSC[[#This Row],[65+]])/Demografisk_försörjningskvotSC[[#This Row],[15–64]]*100</f>
        <v>53.211159737417944</v>
      </c>
      <c r="Q38" s="5">
        <f t="shared" si="8"/>
        <v>2010</v>
      </c>
      <c r="R38" s="6">
        <v>4582</v>
      </c>
      <c r="S38" s="6">
        <v>18280</v>
      </c>
      <c r="T38" s="6">
        <v>5145</v>
      </c>
      <c r="U38" s="7">
        <f t="shared" si="4"/>
        <v>25.065645514223196</v>
      </c>
      <c r="V38" s="7">
        <f t="shared" si="5"/>
        <v>28.145514223194752</v>
      </c>
      <c r="W38" s="7">
        <f>(Demografisk_försörjningskvot4[[#This Row],[0–14]]+Demografisk_försörjningskvot4[[#This Row],[65+]])/Demografisk_försörjningskvot4[[#This Row],[15–64]]*100</f>
        <v>53.211159737417944</v>
      </c>
    </row>
    <row r="39" spans="1:23" x14ac:dyDescent="0.25">
      <c r="A39" s="5">
        <f t="shared" si="6"/>
        <v>2011</v>
      </c>
      <c r="B39" s="6">
        <v>4645</v>
      </c>
      <c r="C39" s="6">
        <v>18352</v>
      </c>
      <c r="D39" s="6">
        <v>5358</v>
      </c>
      <c r="E39" s="7">
        <f t="shared" si="0"/>
        <v>25.31059285091543</v>
      </c>
      <c r="F39" s="7">
        <f t="shared" si="1"/>
        <v>29.195727986050567</v>
      </c>
      <c r="G39" s="7">
        <f>(Demografisk_försörjningskvot[[#This Row],[0–14]]+Demografisk_försörjningskvot[[#This Row],[65+]])/Demografisk_försörjningskvot[[#This Row],[15–64]]*100</f>
        <v>54.50632083696599</v>
      </c>
      <c r="I39" s="5">
        <f t="shared" si="7"/>
        <v>2011</v>
      </c>
      <c r="J39" s="6">
        <v>4645</v>
      </c>
      <c r="K39" s="6">
        <v>18352</v>
      </c>
      <c r="L39" s="6">
        <v>5358</v>
      </c>
      <c r="M39" s="7">
        <f t="shared" si="2"/>
        <v>25.31059285091543</v>
      </c>
      <c r="N39" s="7">
        <f t="shared" si="3"/>
        <v>29.195727986050567</v>
      </c>
      <c r="O39" s="7">
        <f>(Demografisk_försörjningskvotSC[[#This Row],[0–14]]+Demografisk_försörjningskvotSC[[#This Row],[65+]])/Demografisk_försörjningskvotSC[[#This Row],[15–64]]*100</f>
        <v>54.50632083696599</v>
      </c>
      <c r="Q39" s="5">
        <f t="shared" si="8"/>
        <v>2011</v>
      </c>
      <c r="R39" s="6">
        <v>4645</v>
      </c>
      <c r="S39" s="6">
        <v>18352</v>
      </c>
      <c r="T39" s="6">
        <v>5358</v>
      </c>
      <c r="U39" s="7">
        <f t="shared" si="4"/>
        <v>25.31059285091543</v>
      </c>
      <c r="V39" s="7">
        <f t="shared" si="5"/>
        <v>29.195727986050567</v>
      </c>
      <c r="W39" s="7">
        <f>(Demografisk_försörjningskvot4[[#This Row],[0–14]]+Demografisk_försörjningskvot4[[#This Row],[65+]])/Demografisk_försörjningskvot4[[#This Row],[15–64]]*100</f>
        <v>54.50632083696599</v>
      </c>
    </row>
    <row r="40" spans="1:23" x14ac:dyDescent="0.25">
      <c r="A40" s="5">
        <f t="shared" si="6"/>
        <v>2012</v>
      </c>
      <c r="B40" s="6">
        <v>4665</v>
      </c>
      <c r="C40" s="6">
        <v>18310</v>
      </c>
      <c r="D40" s="6">
        <v>5527</v>
      </c>
      <c r="E40" s="7">
        <f t="shared" si="0"/>
        <v>25.477880939377389</v>
      </c>
      <c r="F40" s="7">
        <f t="shared" si="1"/>
        <v>30.185690879300932</v>
      </c>
      <c r="G40" s="7">
        <f>(Demografisk_försörjningskvot[[#This Row],[0–14]]+Demografisk_försörjningskvot[[#This Row],[65+]])/Demografisk_försörjningskvot[[#This Row],[15–64]]*100</f>
        <v>55.663571818678314</v>
      </c>
      <c r="I40" s="5">
        <f t="shared" si="7"/>
        <v>2012</v>
      </c>
      <c r="J40" s="6">
        <v>4665</v>
      </c>
      <c r="K40" s="6">
        <v>18310</v>
      </c>
      <c r="L40" s="6">
        <v>5527</v>
      </c>
      <c r="M40" s="7">
        <f t="shared" si="2"/>
        <v>25.477880939377389</v>
      </c>
      <c r="N40" s="7">
        <f t="shared" si="3"/>
        <v>30.185690879300932</v>
      </c>
      <c r="O40" s="7">
        <f>(Demografisk_försörjningskvotSC[[#This Row],[0–14]]+Demografisk_försörjningskvotSC[[#This Row],[65+]])/Demografisk_försörjningskvotSC[[#This Row],[15–64]]*100</f>
        <v>55.663571818678314</v>
      </c>
      <c r="Q40" s="5">
        <f t="shared" si="8"/>
        <v>2012</v>
      </c>
      <c r="R40" s="6">
        <v>4665</v>
      </c>
      <c r="S40" s="6">
        <v>18310</v>
      </c>
      <c r="T40" s="6">
        <v>5527</v>
      </c>
      <c r="U40" s="7">
        <f t="shared" si="4"/>
        <v>25.477880939377389</v>
      </c>
      <c r="V40" s="7">
        <f t="shared" si="5"/>
        <v>30.185690879300932</v>
      </c>
      <c r="W40" s="7">
        <f>(Demografisk_försörjningskvot4[[#This Row],[0–14]]+Demografisk_försörjningskvot4[[#This Row],[65+]])/Demografisk_försörjningskvot4[[#This Row],[15–64]]*100</f>
        <v>55.663571818678314</v>
      </c>
    </row>
    <row r="41" spans="1:23" x14ac:dyDescent="0.25">
      <c r="A41" s="5">
        <f t="shared" si="6"/>
        <v>2013</v>
      </c>
      <c r="B41" s="6">
        <v>4658</v>
      </c>
      <c r="C41" s="6">
        <v>18303</v>
      </c>
      <c r="D41" s="6">
        <v>5705</v>
      </c>
      <c r="E41" s="7">
        <f t="shared" si="0"/>
        <v>25.449379883079278</v>
      </c>
      <c r="F41" s="7">
        <f t="shared" si="1"/>
        <v>31.16975359230727</v>
      </c>
      <c r="G41" s="7">
        <f>(Demografisk_försörjningskvot[[#This Row],[0–14]]+Demografisk_försörjningskvot[[#This Row],[65+]])/Demografisk_försörjningskvot[[#This Row],[15–64]]*100</f>
        <v>56.619133475386555</v>
      </c>
      <c r="I41" s="5">
        <f t="shared" si="7"/>
        <v>2013</v>
      </c>
      <c r="J41" s="6">
        <v>4658</v>
      </c>
      <c r="K41" s="6">
        <v>18303</v>
      </c>
      <c r="L41" s="6">
        <v>5705</v>
      </c>
      <c r="M41" s="7">
        <f t="shared" si="2"/>
        <v>25.449379883079278</v>
      </c>
      <c r="N41" s="7">
        <f t="shared" si="3"/>
        <v>31.16975359230727</v>
      </c>
      <c r="O41" s="7">
        <f>(Demografisk_försörjningskvotSC[[#This Row],[0–14]]+Demografisk_försörjningskvotSC[[#This Row],[65+]])/Demografisk_försörjningskvotSC[[#This Row],[15–64]]*100</f>
        <v>56.619133475386555</v>
      </c>
      <c r="Q41" s="5">
        <f t="shared" si="8"/>
        <v>2013</v>
      </c>
      <c r="R41" s="6">
        <v>4658</v>
      </c>
      <c r="S41" s="6">
        <v>18303</v>
      </c>
      <c r="T41" s="6">
        <v>5705</v>
      </c>
      <c r="U41" s="7">
        <f t="shared" si="4"/>
        <v>25.449379883079278</v>
      </c>
      <c r="V41" s="7">
        <f t="shared" si="5"/>
        <v>31.16975359230727</v>
      </c>
      <c r="W41" s="7">
        <f>(Demografisk_försörjningskvot4[[#This Row],[0–14]]+Demografisk_försörjningskvot4[[#This Row],[65+]])/Demografisk_försörjningskvot4[[#This Row],[15–64]]*100</f>
        <v>56.619133475386555</v>
      </c>
    </row>
    <row r="42" spans="1:23" x14ac:dyDescent="0.25">
      <c r="A42" s="5">
        <f t="shared" si="6"/>
        <v>2014</v>
      </c>
      <c r="B42" s="6">
        <v>4696</v>
      </c>
      <c r="C42" s="6">
        <v>18321</v>
      </c>
      <c r="D42" s="6">
        <v>5899</v>
      </c>
      <c r="E42" s="7">
        <f t="shared" si="0"/>
        <v>25.631788657824355</v>
      </c>
      <c r="F42" s="7">
        <f t="shared" si="1"/>
        <v>32.198024125320671</v>
      </c>
      <c r="G42" s="7">
        <f>(Demografisk_försörjningskvot[[#This Row],[0–14]]+Demografisk_försörjningskvot[[#This Row],[65+]])/Demografisk_försörjningskvot[[#This Row],[15–64]]*100</f>
        <v>57.82981278314503</v>
      </c>
      <c r="I42" s="5">
        <f t="shared" si="7"/>
        <v>2014</v>
      </c>
      <c r="J42" s="6">
        <v>4696</v>
      </c>
      <c r="K42" s="6">
        <v>18321</v>
      </c>
      <c r="L42" s="6">
        <v>5899</v>
      </c>
      <c r="M42" s="7">
        <f t="shared" si="2"/>
        <v>25.631788657824355</v>
      </c>
      <c r="N42" s="7">
        <f t="shared" si="3"/>
        <v>32.198024125320671</v>
      </c>
      <c r="O42" s="7">
        <f>(Demografisk_försörjningskvotSC[[#This Row],[0–14]]+Demografisk_försörjningskvotSC[[#This Row],[65+]])/Demografisk_försörjningskvotSC[[#This Row],[15–64]]*100</f>
        <v>57.82981278314503</v>
      </c>
      <c r="Q42" s="5">
        <f t="shared" si="8"/>
        <v>2014</v>
      </c>
      <c r="R42" s="6">
        <v>4696</v>
      </c>
      <c r="S42" s="6">
        <v>18321</v>
      </c>
      <c r="T42" s="6">
        <v>5899</v>
      </c>
      <c r="U42" s="7">
        <f t="shared" si="4"/>
        <v>25.631788657824355</v>
      </c>
      <c r="V42" s="7">
        <f t="shared" si="5"/>
        <v>32.198024125320671</v>
      </c>
      <c r="W42" s="7">
        <f>(Demografisk_försörjningskvot4[[#This Row],[0–14]]+Demografisk_försörjningskvot4[[#This Row],[65+]])/Demografisk_försörjningskvot4[[#This Row],[15–64]]*100</f>
        <v>57.82981278314503</v>
      </c>
    </row>
    <row r="43" spans="1:23" x14ac:dyDescent="0.25">
      <c r="A43" s="5">
        <f t="shared" si="6"/>
        <v>2015</v>
      </c>
      <c r="B43" s="6">
        <v>4691</v>
      </c>
      <c r="C43" s="6">
        <v>18269</v>
      </c>
      <c r="D43" s="6">
        <v>6023</v>
      </c>
      <c r="E43" s="7">
        <f t="shared" si="0"/>
        <v>25.677376977393401</v>
      </c>
      <c r="F43" s="7">
        <f t="shared" si="1"/>
        <v>32.968416443155071</v>
      </c>
      <c r="G43" s="7">
        <f>(Demografisk_försörjningskvot[[#This Row],[0–14]]+Demografisk_försörjningskvot[[#This Row],[65+]])/Demografisk_försörjningskvot[[#This Row],[15–64]]*100</f>
        <v>58.645793420548472</v>
      </c>
      <c r="I43" s="5">
        <f t="shared" si="7"/>
        <v>2015</v>
      </c>
      <c r="J43" s="6">
        <v>4691</v>
      </c>
      <c r="K43" s="6">
        <v>18269</v>
      </c>
      <c r="L43" s="6">
        <v>6023</v>
      </c>
      <c r="M43" s="7">
        <f t="shared" si="2"/>
        <v>25.677376977393401</v>
      </c>
      <c r="N43" s="7">
        <f t="shared" si="3"/>
        <v>32.968416443155071</v>
      </c>
      <c r="O43" s="7">
        <f>(Demografisk_försörjningskvotSC[[#This Row],[0–14]]+Demografisk_försörjningskvotSC[[#This Row],[65+]])/Demografisk_försörjningskvotSC[[#This Row],[15–64]]*100</f>
        <v>58.645793420548472</v>
      </c>
      <c r="Q43" s="5">
        <f t="shared" si="8"/>
        <v>2015</v>
      </c>
      <c r="R43" s="6">
        <v>4691</v>
      </c>
      <c r="S43" s="6">
        <v>18269</v>
      </c>
      <c r="T43" s="6">
        <v>6023</v>
      </c>
      <c r="U43" s="7">
        <f t="shared" si="4"/>
        <v>25.677376977393401</v>
      </c>
      <c r="V43" s="7">
        <f t="shared" si="5"/>
        <v>32.968416443155071</v>
      </c>
      <c r="W43" s="7">
        <f>(Demografisk_försörjningskvot4[[#This Row],[0–14]]+Demografisk_försörjningskvot4[[#This Row],[65+]])/Demografisk_försörjningskvot4[[#This Row],[15–64]]*100</f>
        <v>58.645793420548472</v>
      </c>
    </row>
    <row r="44" spans="1:23" x14ac:dyDescent="0.25">
      <c r="A44" s="5">
        <f t="shared" si="6"/>
        <v>2016</v>
      </c>
      <c r="B44" s="6">
        <v>4779</v>
      </c>
      <c r="C44" s="6">
        <v>18266</v>
      </c>
      <c r="D44" s="6">
        <v>6169</v>
      </c>
      <c r="E44" s="7">
        <f t="shared" si="0"/>
        <v>26.163363626409726</v>
      </c>
      <c r="F44" s="7">
        <f t="shared" si="1"/>
        <v>33.773130406219202</v>
      </c>
      <c r="G44" s="7">
        <f>(Demografisk_försörjningskvot[[#This Row],[0–14]]+Demografisk_försörjningskvot[[#This Row],[65+]])/Demografisk_försörjningskvot[[#This Row],[15–64]]*100</f>
        <v>59.936494032628929</v>
      </c>
      <c r="I44" s="5">
        <f t="shared" si="7"/>
        <v>2016</v>
      </c>
      <c r="J44" s="6">
        <v>4779</v>
      </c>
      <c r="K44" s="6">
        <v>18266</v>
      </c>
      <c r="L44" s="6">
        <v>6169</v>
      </c>
      <c r="M44" s="7">
        <f t="shared" si="2"/>
        <v>26.163363626409726</v>
      </c>
      <c r="N44" s="7">
        <f t="shared" si="3"/>
        <v>33.773130406219202</v>
      </c>
      <c r="O44" s="7">
        <f>(Demografisk_försörjningskvotSC[[#This Row],[0–14]]+Demografisk_försörjningskvotSC[[#This Row],[65+]])/Demografisk_försörjningskvotSC[[#This Row],[15–64]]*100</f>
        <v>59.936494032628929</v>
      </c>
      <c r="Q44" s="5">
        <f t="shared" si="8"/>
        <v>2016</v>
      </c>
      <c r="R44" s="6">
        <v>4779</v>
      </c>
      <c r="S44" s="6">
        <v>18266</v>
      </c>
      <c r="T44" s="6">
        <v>6169</v>
      </c>
      <c r="U44" s="7">
        <f t="shared" si="4"/>
        <v>26.163363626409726</v>
      </c>
      <c r="V44" s="7">
        <f t="shared" si="5"/>
        <v>33.773130406219202</v>
      </c>
      <c r="W44" s="7">
        <f>(Demografisk_försörjningskvot4[[#This Row],[0–14]]+Demografisk_försörjningskvot4[[#This Row],[65+]])/Demografisk_försörjningskvot4[[#This Row],[15–64]]*100</f>
        <v>59.936494032628929</v>
      </c>
    </row>
    <row r="45" spans="1:23" x14ac:dyDescent="0.25">
      <c r="A45" s="5">
        <f t="shared" si="6"/>
        <v>2017</v>
      </c>
      <c r="B45" s="6">
        <v>4842</v>
      </c>
      <c r="C45" s="6">
        <v>18246</v>
      </c>
      <c r="D45" s="6">
        <v>6401</v>
      </c>
      <c r="E45" s="7">
        <f t="shared" si="0"/>
        <v>26.537323248931273</v>
      </c>
      <c r="F45" s="7">
        <f t="shared" si="1"/>
        <v>35.0816617340787</v>
      </c>
      <c r="G45" s="7">
        <f>(Demografisk_försörjningskvot[[#This Row],[0–14]]+Demografisk_försörjningskvot[[#This Row],[65+]])/Demografisk_försörjningskvot[[#This Row],[15–64]]*100</f>
        <v>61.618984983009973</v>
      </c>
      <c r="I45" s="5">
        <f t="shared" si="7"/>
        <v>2017</v>
      </c>
      <c r="J45" s="6">
        <v>4842</v>
      </c>
      <c r="K45" s="6">
        <v>18246</v>
      </c>
      <c r="L45" s="6">
        <v>6401</v>
      </c>
      <c r="M45" s="7">
        <f t="shared" si="2"/>
        <v>26.537323248931273</v>
      </c>
      <c r="N45" s="7">
        <f t="shared" si="3"/>
        <v>35.0816617340787</v>
      </c>
      <c r="O45" s="7">
        <f>(Demografisk_försörjningskvotSC[[#This Row],[0–14]]+Demografisk_försörjningskvotSC[[#This Row],[65+]])/Demografisk_försörjningskvotSC[[#This Row],[15–64]]*100</f>
        <v>61.618984983009973</v>
      </c>
      <c r="Q45" s="5">
        <f t="shared" si="8"/>
        <v>2017</v>
      </c>
      <c r="R45" s="6">
        <v>4842</v>
      </c>
      <c r="S45" s="6">
        <v>18246</v>
      </c>
      <c r="T45" s="6">
        <v>6401</v>
      </c>
      <c r="U45" s="7">
        <f t="shared" si="4"/>
        <v>26.537323248931273</v>
      </c>
      <c r="V45" s="7">
        <f t="shared" si="5"/>
        <v>35.0816617340787</v>
      </c>
      <c r="W45" s="7">
        <f>(Demografisk_försörjningskvot4[[#This Row],[0–14]]+Demografisk_försörjningskvot4[[#This Row],[65+]])/Demografisk_försörjningskvot4[[#This Row],[15–64]]*100</f>
        <v>61.618984983009973</v>
      </c>
    </row>
    <row r="46" spans="1:23" x14ac:dyDescent="0.25">
      <c r="A46" s="5">
        <f t="shared" si="6"/>
        <v>2018</v>
      </c>
      <c r="B46" s="6">
        <v>4953</v>
      </c>
      <c r="C46" s="6">
        <v>18216</v>
      </c>
      <c r="D46" s="6">
        <v>6620</v>
      </c>
      <c r="E46" s="7">
        <f t="shared" si="0"/>
        <v>27.190382081686433</v>
      </c>
      <c r="F46" s="7">
        <f t="shared" si="1"/>
        <v>36.341677646025474</v>
      </c>
      <c r="G46" s="7">
        <f>(Demografisk_försörjningskvot[[#This Row],[0–14]]+Demografisk_försörjningskvot[[#This Row],[65+]])/Demografisk_försörjningskvot[[#This Row],[15–64]]*100</f>
        <v>63.532059727711896</v>
      </c>
      <c r="I46" s="5">
        <f t="shared" si="7"/>
        <v>2018</v>
      </c>
      <c r="J46" s="6">
        <v>4953</v>
      </c>
      <c r="K46" s="6">
        <v>18216</v>
      </c>
      <c r="L46" s="6">
        <v>6620</v>
      </c>
      <c r="M46" s="7">
        <f t="shared" si="2"/>
        <v>27.190382081686433</v>
      </c>
      <c r="N46" s="7">
        <f t="shared" si="3"/>
        <v>36.341677646025474</v>
      </c>
      <c r="O46" s="7">
        <f>(Demografisk_försörjningskvotSC[[#This Row],[0–14]]+Demografisk_försörjningskvotSC[[#This Row],[65+]])/Demografisk_försörjningskvotSC[[#This Row],[15–64]]*100</f>
        <v>63.532059727711896</v>
      </c>
      <c r="Q46" s="5">
        <f t="shared" si="8"/>
        <v>2018</v>
      </c>
      <c r="R46" s="6">
        <v>4953</v>
      </c>
      <c r="S46" s="6">
        <v>18216</v>
      </c>
      <c r="T46" s="6">
        <v>6620</v>
      </c>
      <c r="U46" s="7">
        <f t="shared" si="4"/>
        <v>27.190382081686433</v>
      </c>
      <c r="V46" s="7">
        <f t="shared" si="5"/>
        <v>36.341677646025474</v>
      </c>
      <c r="W46" s="7">
        <f>(Demografisk_försörjningskvot4[[#This Row],[0–14]]+Demografisk_försörjningskvot4[[#This Row],[65+]])/Demografisk_försörjningskvot4[[#This Row],[15–64]]*100</f>
        <v>63.532059727711896</v>
      </c>
    </row>
    <row r="47" spans="1:23" x14ac:dyDescent="0.25">
      <c r="A47" s="5">
        <f t="shared" si="6"/>
        <v>2019</v>
      </c>
      <c r="B47" s="6">
        <v>4942</v>
      </c>
      <c r="C47" s="6">
        <v>18156</v>
      </c>
      <c r="D47" s="6">
        <v>6786</v>
      </c>
      <c r="E47" s="7">
        <f t="shared" si="0"/>
        <v>27.219651905706105</v>
      </c>
      <c r="F47" s="7">
        <f t="shared" si="1"/>
        <v>37.376074025115663</v>
      </c>
      <c r="G47" s="7">
        <f>(Demografisk_försörjningskvot[[#This Row],[0–14]]+Demografisk_försörjningskvot[[#This Row],[65+]])/Demografisk_försörjningskvot[[#This Row],[15–64]]*100</f>
        <v>64.595725930821771</v>
      </c>
      <c r="I47" s="5">
        <f t="shared" si="7"/>
        <v>2019</v>
      </c>
      <c r="J47" s="6">
        <v>4942</v>
      </c>
      <c r="K47" s="6">
        <v>18156</v>
      </c>
      <c r="L47" s="6">
        <v>6786</v>
      </c>
      <c r="M47" s="7">
        <f t="shared" si="2"/>
        <v>27.219651905706105</v>
      </c>
      <c r="N47" s="7">
        <f t="shared" si="3"/>
        <v>37.376074025115663</v>
      </c>
      <c r="O47" s="7">
        <f>(Demografisk_försörjningskvotSC[[#This Row],[0–14]]+Demografisk_försörjningskvotSC[[#This Row],[65+]])/Demografisk_försörjningskvotSC[[#This Row],[15–64]]*100</f>
        <v>64.595725930821771</v>
      </c>
      <c r="Q47" s="5">
        <f t="shared" si="8"/>
        <v>2019</v>
      </c>
      <c r="R47" s="6">
        <v>4942</v>
      </c>
      <c r="S47" s="6">
        <v>18156</v>
      </c>
      <c r="T47" s="6">
        <v>6786</v>
      </c>
      <c r="U47" s="7">
        <f t="shared" si="4"/>
        <v>27.219651905706105</v>
      </c>
      <c r="V47" s="7">
        <f t="shared" si="5"/>
        <v>37.376074025115663</v>
      </c>
      <c r="W47" s="7">
        <f>(Demografisk_försörjningskvot4[[#This Row],[0–14]]+Demografisk_försörjningskvot4[[#This Row],[65+]])/Demografisk_försörjningskvot4[[#This Row],[15–64]]*100</f>
        <v>64.595725930821771</v>
      </c>
    </row>
    <row r="48" spans="1:23" x14ac:dyDescent="0.25">
      <c r="A48" s="5">
        <f t="shared" si="6"/>
        <v>2020</v>
      </c>
      <c r="B48" s="6">
        <v>4974</v>
      </c>
      <c r="C48" s="6">
        <v>18224</v>
      </c>
      <c r="D48" s="6">
        <v>6931</v>
      </c>
      <c r="E48" s="7">
        <f t="shared" si="0"/>
        <v>27.293678665496053</v>
      </c>
      <c r="F48" s="7">
        <f t="shared" si="1"/>
        <v>38.032265144863914</v>
      </c>
      <c r="G48" s="7">
        <f>(Demografisk_försörjningskvot[[#This Row],[0–14]]+Demografisk_försörjningskvot[[#This Row],[65+]])/Demografisk_försörjningskvot[[#This Row],[15–64]]*100</f>
        <v>65.325943810359959</v>
      </c>
      <c r="I48" s="5">
        <f t="shared" si="7"/>
        <v>2020</v>
      </c>
      <c r="J48" s="6">
        <v>4974</v>
      </c>
      <c r="K48" s="6">
        <v>18224</v>
      </c>
      <c r="L48" s="6">
        <v>6931</v>
      </c>
      <c r="M48" s="7">
        <f t="shared" si="2"/>
        <v>27.293678665496053</v>
      </c>
      <c r="N48" s="7">
        <f t="shared" si="3"/>
        <v>38.032265144863914</v>
      </c>
      <c r="O48" s="7">
        <f>(Demografisk_försörjningskvotSC[[#This Row],[0–14]]+Demografisk_försörjningskvotSC[[#This Row],[65+]])/Demografisk_försörjningskvotSC[[#This Row],[15–64]]*100</f>
        <v>65.325943810359959</v>
      </c>
      <c r="Q48" s="5">
        <f t="shared" si="8"/>
        <v>2020</v>
      </c>
      <c r="R48" s="6">
        <v>4974</v>
      </c>
      <c r="S48" s="6">
        <v>18224</v>
      </c>
      <c r="T48" s="6">
        <v>6931</v>
      </c>
      <c r="U48" s="7">
        <f t="shared" si="4"/>
        <v>27.293678665496053</v>
      </c>
      <c r="V48" s="7">
        <f t="shared" si="5"/>
        <v>38.032265144863914</v>
      </c>
      <c r="W48" s="7">
        <f>(Demografisk_försörjningskvot4[[#This Row],[0–14]]+Demografisk_försörjningskvot4[[#This Row],[65+]])/Demografisk_försörjningskvot4[[#This Row],[15–64]]*100</f>
        <v>65.325943810359959</v>
      </c>
    </row>
    <row r="49" spans="1:23" x14ac:dyDescent="0.25">
      <c r="A49" s="5">
        <f t="shared" si="6"/>
        <v>2021</v>
      </c>
      <c r="B49" s="6">
        <v>4985</v>
      </c>
      <c r="C49" s="6">
        <v>18259</v>
      </c>
      <c r="D49" s="6">
        <v>7100</v>
      </c>
      <c r="E49" s="7">
        <f t="shared" si="0"/>
        <v>27.301604688099019</v>
      </c>
      <c r="F49" s="7">
        <f t="shared" si="1"/>
        <v>38.884933457473025</v>
      </c>
      <c r="G49" s="7">
        <f>(Demografisk_försörjningskvot[[#This Row],[0–14]]+Demografisk_försörjningskvot[[#This Row],[65+]])/Demografisk_försörjningskvot[[#This Row],[15–64]]*100</f>
        <v>66.186538145572044</v>
      </c>
      <c r="I49" s="5">
        <f t="shared" si="7"/>
        <v>2021</v>
      </c>
      <c r="J49" s="6">
        <v>4985</v>
      </c>
      <c r="K49" s="6">
        <v>18259</v>
      </c>
      <c r="L49" s="6">
        <v>7100</v>
      </c>
      <c r="M49" s="7">
        <f t="shared" si="2"/>
        <v>27.301604688099019</v>
      </c>
      <c r="N49" s="7">
        <f t="shared" si="3"/>
        <v>38.884933457473025</v>
      </c>
      <c r="O49" s="7">
        <f>(Demografisk_försörjningskvotSC[[#This Row],[0–14]]+Demografisk_försörjningskvotSC[[#This Row],[65+]])/Demografisk_försörjningskvotSC[[#This Row],[15–64]]*100</f>
        <v>66.186538145572044</v>
      </c>
      <c r="Q49" s="5">
        <f t="shared" si="8"/>
        <v>2021</v>
      </c>
      <c r="R49" s="6">
        <v>4985</v>
      </c>
      <c r="S49" s="6">
        <v>18259</v>
      </c>
      <c r="T49" s="6">
        <v>7100</v>
      </c>
      <c r="U49" s="7">
        <f t="shared" si="4"/>
        <v>27.301604688099019</v>
      </c>
      <c r="V49" s="7">
        <f t="shared" si="5"/>
        <v>38.884933457473025</v>
      </c>
      <c r="W49" s="7">
        <f>(Demografisk_försörjningskvot4[[#This Row],[0–14]]+Demografisk_försörjningskvot4[[#This Row],[65+]])/Demografisk_försörjningskvot4[[#This Row],[15–64]]*100</f>
        <v>66.186538145572044</v>
      </c>
    </row>
    <row r="50" spans="1:23" x14ac:dyDescent="0.25">
      <c r="A50" s="5">
        <f t="shared" si="6"/>
        <v>2022</v>
      </c>
      <c r="B50" s="6">
        <v>4921</v>
      </c>
      <c r="C50" s="6">
        <v>18198</v>
      </c>
      <c r="D50" s="6">
        <v>7240</v>
      </c>
      <c r="E50" s="7">
        <f t="shared" si="0"/>
        <v>27.041433124519177</v>
      </c>
      <c r="F50" s="7">
        <f t="shared" si="1"/>
        <v>39.784591713375093</v>
      </c>
      <c r="G50" s="7">
        <f>(Demografisk_försörjningskvot[[#This Row],[0–14]]+Demografisk_försörjningskvot[[#This Row],[65+]])/Demografisk_försörjningskvot[[#This Row],[15–64]]*100</f>
        <v>66.826024837894266</v>
      </c>
      <c r="I50" s="5">
        <f t="shared" si="7"/>
        <v>2022</v>
      </c>
      <c r="J50" s="6">
        <v>4921</v>
      </c>
      <c r="K50" s="6">
        <v>18198</v>
      </c>
      <c r="L50" s="6">
        <v>7240</v>
      </c>
      <c r="M50" s="7">
        <f t="shared" si="2"/>
        <v>27.041433124519177</v>
      </c>
      <c r="N50" s="7">
        <f t="shared" si="3"/>
        <v>39.784591713375093</v>
      </c>
      <c r="O50" s="7">
        <f>(Demografisk_försörjningskvotSC[[#This Row],[0–14]]+Demografisk_försörjningskvotSC[[#This Row],[65+]])/Demografisk_försörjningskvotSC[[#This Row],[15–64]]*100</f>
        <v>66.826024837894266</v>
      </c>
      <c r="Q50" s="5">
        <f t="shared" si="8"/>
        <v>2022</v>
      </c>
      <c r="R50" s="6">
        <v>4921</v>
      </c>
      <c r="S50" s="6">
        <v>18198</v>
      </c>
      <c r="T50" s="6">
        <v>7240</v>
      </c>
      <c r="U50" s="7">
        <f t="shared" si="4"/>
        <v>27.041433124519177</v>
      </c>
      <c r="V50" s="7">
        <f t="shared" si="5"/>
        <v>39.784591713375093</v>
      </c>
      <c r="W50" s="7">
        <f>(Demografisk_försörjningskvot4[[#This Row],[0–14]]+Demografisk_försörjningskvot4[[#This Row],[65+]])/Demografisk_försörjningskvot4[[#This Row],[15–64]]*100</f>
        <v>66.826024837894266</v>
      </c>
    </row>
    <row r="51" spans="1:23" x14ac:dyDescent="0.25">
      <c r="A51" s="5">
        <f t="shared" si="6"/>
        <v>2023</v>
      </c>
      <c r="B51" s="6">
        <v>4871</v>
      </c>
      <c r="C51" s="6">
        <v>18286</v>
      </c>
      <c r="D51" s="6">
        <v>7384</v>
      </c>
      <c r="E51" s="7">
        <f t="shared" si="0"/>
        <v>26.637865033358853</v>
      </c>
      <c r="F51" s="7">
        <f t="shared" si="1"/>
        <v>40.380619052827299</v>
      </c>
      <c r="G51" s="7">
        <f>(Demografisk_försörjningskvot[[#This Row],[0–14]]+Demografisk_försörjningskvot[[#This Row],[65+]])/Demografisk_försörjningskvot[[#This Row],[15–64]]*100</f>
        <v>67.018484086186163</v>
      </c>
      <c r="I51" s="5">
        <f t="shared" si="7"/>
        <v>2023</v>
      </c>
      <c r="J51" s="6">
        <v>4871</v>
      </c>
      <c r="K51" s="6">
        <v>18286</v>
      </c>
      <c r="L51" s="6">
        <v>7384</v>
      </c>
      <c r="M51" s="7">
        <f t="shared" si="2"/>
        <v>26.637865033358853</v>
      </c>
      <c r="N51" s="7">
        <f t="shared" si="3"/>
        <v>40.380619052827299</v>
      </c>
      <c r="O51" s="7">
        <f>(Demografisk_försörjningskvotSC[[#This Row],[0–14]]+Demografisk_försörjningskvotSC[[#This Row],[65+]])/Demografisk_försörjningskvotSC[[#This Row],[15–64]]*100</f>
        <v>67.018484086186163</v>
      </c>
      <c r="Q51" s="5">
        <f t="shared" si="8"/>
        <v>2023</v>
      </c>
      <c r="R51" s="6">
        <v>4871</v>
      </c>
      <c r="S51" s="6">
        <v>18286</v>
      </c>
      <c r="T51" s="6">
        <v>7384</v>
      </c>
      <c r="U51" s="7">
        <f t="shared" si="4"/>
        <v>26.637865033358853</v>
      </c>
      <c r="V51" s="7">
        <f t="shared" si="5"/>
        <v>40.380619052827299</v>
      </c>
      <c r="W51" s="7">
        <f>(Demografisk_försörjningskvot4[[#This Row],[0–14]]+Demografisk_försörjningskvot4[[#This Row],[65+]])/Demografisk_försörjningskvot4[[#This Row],[15–64]]*100</f>
        <v>67.018484086186163</v>
      </c>
    </row>
    <row r="52" spans="1:23" x14ac:dyDescent="0.25">
      <c r="A52" s="5">
        <f t="shared" si="6"/>
        <v>2024</v>
      </c>
      <c r="B52" s="6">
        <v>4852</v>
      </c>
      <c r="C52" s="6">
        <v>18283</v>
      </c>
      <c r="D52" s="6">
        <v>7519</v>
      </c>
      <c r="E52" s="7">
        <f t="shared" si="0"/>
        <v>26.538314281026089</v>
      </c>
      <c r="F52" s="7">
        <f t="shared" si="1"/>
        <v>41.125635836569494</v>
      </c>
      <c r="G52" s="7">
        <f>(Demografisk_försörjningskvot[[#This Row],[0–14]]+Demografisk_försörjningskvot[[#This Row],[65+]])/Demografisk_försörjningskvot[[#This Row],[15–64]]*100</f>
        <v>67.66395011759559</v>
      </c>
      <c r="I52" s="5">
        <f t="shared" si="7"/>
        <v>2024</v>
      </c>
      <c r="J52" s="6">
        <v>4852</v>
      </c>
      <c r="K52" s="6">
        <v>18283</v>
      </c>
      <c r="L52" s="6">
        <v>7519</v>
      </c>
      <c r="M52" s="7">
        <f t="shared" si="2"/>
        <v>26.538314281026089</v>
      </c>
      <c r="N52" s="7">
        <f t="shared" si="3"/>
        <v>41.125635836569494</v>
      </c>
      <c r="O52" s="7">
        <f>(Demografisk_försörjningskvotSC[[#This Row],[0–14]]+Demografisk_försörjningskvotSC[[#This Row],[65+]])/Demografisk_försörjningskvotSC[[#This Row],[15–64]]*100</f>
        <v>67.66395011759559</v>
      </c>
      <c r="Q52" s="5">
        <f t="shared" si="8"/>
        <v>2024</v>
      </c>
      <c r="R52" s="6">
        <v>4852</v>
      </c>
      <c r="S52" s="6">
        <v>18283</v>
      </c>
      <c r="T52" s="6">
        <v>7519</v>
      </c>
      <c r="U52" s="7">
        <f t="shared" si="4"/>
        <v>26.538314281026089</v>
      </c>
      <c r="V52" s="7">
        <f t="shared" si="5"/>
        <v>41.125635836569494</v>
      </c>
      <c r="W52" s="7">
        <f>(Demografisk_försörjningskvot4[[#This Row],[0–14]]+Demografisk_försörjningskvot4[[#This Row],[65+]])/Demografisk_försörjningskvot4[[#This Row],[15–64]]*100</f>
        <v>67.66395011759559</v>
      </c>
    </row>
    <row r="53" spans="1:23" ht="17.25" customHeight="1" x14ac:dyDescent="0.25">
      <c r="A53" s="5">
        <f t="shared" si="6"/>
        <v>2025</v>
      </c>
      <c r="B53" s="6">
        <v>4842</v>
      </c>
      <c r="C53" s="6">
        <v>18356</v>
      </c>
      <c r="D53" s="6">
        <v>7638</v>
      </c>
      <c r="E53" s="7">
        <f t="shared" ref="E53" si="9">B53/C53*100</f>
        <v>26.378295925038138</v>
      </c>
      <c r="F53" s="7">
        <f t="shared" ref="F53" si="10">D53/C53*100</f>
        <v>41.610372630202654</v>
      </c>
      <c r="G53" s="7">
        <f>(Demografisk_försörjningskvot[[#This Row],[0–14]]+Demografisk_försörjningskvot[[#This Row],[65+]])/Demografisk_försörjningskvot[[#This Row],[15–64]]*100</f>
        <v>67.988668555240793</v>
      </c>
      <c r="I53" s="5">
        <f t="shared" si="7"/>
        <v>2025</v>
      </c>
      <c r="J53" s="6">
        <v>4842</v>
      </c>
      <c r="K53" s="6">
        <v>18356</v>
      </c>
      <c r="L53" s="6">
        <v>7638</v>
      </c>
      <c r="M53" s="7">
        <f t="shared" si="2"/>
        <v>26.378295925038138</v>
      </c>
      <c r="N53" s="7">
        <f t="shared" si="3"/>
        <v>41.610372630202654</v>
      </c>
      <c r="O53" s="7">
        <f>(Demografisk_försörjningskvotSC[[#This Row],[0–14]]+Demografisk_försörjningskvotSC[[#This Row],[65+]])/Demografisk_försörjningskvotSC[[#This Row],[15–64]]*100</f>
        <v>67.988668555240793</v>
      </c>
      <c r="Q53" s="5">
        <f t="shared" si="8"/>
        <v>2025</v>
      </c>
      <c r="R53" s="6">
        <v>4842</v>
      </c>
      <c r="S53" s="6">
        <v>18356</v>
      </c>
      <c r="T53" s="6">
        <v>7638</v>
      </c>
      <c r="U53" s="7">
        <f t="shared" si="4"/>
        <v>26.378295925038138</v>
      </c>
      <c r="V53" s="7">
        <f t="shared" si="5"/>
        <v>41.610372630202654</v>
      </c>
      <c r="W53" s="7">
        <f>(Demografisk_försörjningskvot4[[#This Row],[0–14]]+Demografisk_försörjningskvot4[[#This Row],[65+]])/Demografisk_försörjningskvot4[[#This Row],[15–64]]*100</f>
        <v>67.988668555240793</v>
      </c>
    </row>
    <row r="54" spans="1:23" x14ac:dyDescent="0.25">
      <c r="A54" s="10">
        <f t="shared" si="6"/>
        <v>2026</v>
      </c>
      <c r="B54" s="11">
        <v>4720</v>
      </c>
      <c r="C54" s="11">
        <v>18347</v>
      </c>
      <c r="D54" s="11">
        <v>7817</v>
      </c>
      <c r="E54" s="12">
        <f t="shared" si="0"/>
        <v>25.726276775494632</v>
      </c>
      <c r="F54" s="12">
        <f t="shared" si="1"/>
        <v>42.606420668229141</v>
      </c>
      <c r="G54" s="12">
        <f>(Demografisk_försörjningskvot[[#This Row],[0–14]]+Demografisk_försörjningskvot[[#This Row],[65+]])/Demografisk_försörjningskvot[[#This Row],[15–64]]*100</f>
        <v>68.33269744372376</v>
      </c>
      <c r="I54" s="10">
        <f t="shared" si="7"/>
        <v>2026</v>
      </c>
      <c r="J54" s="11">
        <v>4725</v>
      </c>
      <c r="K54" s="11">
        <v>18259</v>
      </c>
      <c r="L54" s="11">
        <v>7835</v>
      </c>
      <c r="M54" s="12">
        <f t="shared" si="2"/>
        <v>25.877649378388739</v>
      </c>
      <c r="N54" s="12">
        <f t="shared" si="3"/>
        <v>42.910345583000165</v>
      </c>
      <c r="O54" s="12">
        <f>(Demografisk_försörjningskvotSC[[#This Row],[0–14]]+Demografisk_försörjningskvotSC[[#This Row],[65+]])/Demografisk_försörjningskvotSC[[#This Row],[15–64]]*100</f>
        <v>68.787994961388904</v>
      </c>
      <c r="Q54" s="10">
        <f t="shared" si="8"/>
        <v>2026</v>
      </c>
      <c r="R54" s="11">
        <v>5013</v>
      </c>
      <c r="S54" s="11">
        <v>18989</v>
      </c>
      <c r="T54" s="11">
        <v>7632</v>
      </c>
      <c r="U54" s="12">
        <f t="shared" si="4"/>
        <v>26.399494444151877</v>
      </c>
      <c r="V54" s="12">
        <f t="shared" si="5"/>
        <v>40.191689925746481</v>
      </c>
      <c r="W54" s="12">
        <f>(Demografisk_försörjningskvot4[[#This Row],[0–14]]+Demografisk_försörjningskvot4[[#This Row],[65+]])/Demografisk_försörjningskvot4[[#This Row],[15–64]]*100</f>
        <v>66.591184369898357</v>
      </c>
    </row>
    <row r="55" spans="1:23" x14ac:dyDescent="0.25">
      <c r="A55" s="10">
        <f t="shared" si="6"/>
        <v>2027</v>
      </c>
      <c r="B55" s="11">
        <v>4671</v>
      </c>
      <c r="C55" s="11">
        <v>18347</v>
      </c>
      <c r="D55" s="11">
        <v>7972</v>
      </c>
      <c r="E55" s="12">
        <f t="shared" si="0"/>
        <v>25.459203139477843</v>
      </c>
      <c r="F55" s="12">
        <f t="shared" si="1"/>
        <v>43.451245435221018</v>
      </c>
      <c r="G55" s="12">
        <f>(Demografisk_försörjningskvot[[#This Row],[0–14]]+Demografisk_försörjningskvot[[#This Row],[65+]])/Demografisk_försörjningskvot[[#This Row],[15–64]]*100</f>
        <v>68.910448574698862</v>
      </c>
      <c r="I55" s="10">
        <f t="shared" si="7"/>
        <v>2027</v>
      </c>
      <c r="J55" s="11">
        <v>4664</v>
      </c>
      <c r="K55" s="11">
        <v>18187</v>
      </c>
      <c r="L55" s="11">
        <v>7999</v>
      </c>
      <c r="M55" s="12">
        <f t="shared" si="2"/>
        <v>25.644691262990051</v>
      </c>
      <c r="N55" s="12">
        <f t="shared" si="3"/>
        <v>43.98196513993512</v>
      </c>
      <c r="O55" s="12">
        <f>(Demografisk_försörjningskvotSC[[#This Row],[0–14]]+Demografisk_försörjningskvotSC[[#This Row],[65+]])/Demografisk_försörjningskvotSC[[#This Row],[15–64]]*100</f>
        <v>69.626656402925164</v>
      </c>
      <c r="Q55" s="10">
        <f t="shared" si="8"/>
        <v>2027</v>
      </c>
      <c r="R55" s="11">
        <v>5020</v>
      </c>
      <c r="S55" s="11">
        <v>19074</v>
      </c>
      <c r="T55" s="11">
        <v>7765</v>
      </c>
      <c r="U55" s="12">
        <f t="shared" si="4"/>
        <v>26.318548809898289</v>
      </c>
      <c r="V55" s="12">
        <f t="shared" si="5"/>
        <v>40.709866834434308</v>
      </c>
      <c r="W55" s="12">
        <f>(Demografisk_försörjningskvot4[[#This Row],[0–14]]+Demografisk_försörjningskvot4[[#This Row],[65+]])/Demografisk_försörjningskvot4[[#This Row],[15–64]]*100</f>
        <v>67.028415644332597</v>
      </c>
    </row>
    <row r="56" spans="1:23" x14ac:dyDescent="0.25">
      <c r="A56" s="10">
        <f t="shared" si="6"/>
        <v>2028</v>
      </c>
      <c r="B56" s="11">
        <v>4595</v>
      </c>
      <c r="C56" s="11">
        <v>18374</v>
      </c>
      <c r="D56" s="11">
        <v>8105</v>
      </c>
      <c r="E56" s="12">
        <f t="shared" si="0"/>
        <v>25.008163709589638</v>
      </c>
      <c r="F56" s="12">
        <f t="shared" si="1"/>
        <v>44.111244149341459</v>
      </c>
      <c r="G56" s="12">
        <f>(Demografisk_försörjningskvot[[#This Row],[0–14]]+Demografisk_försörjningskvot[[#This Row],[65+]])/Demografisk_försörjningskvot[[#This Row],[15–64]]*100</f>
        <v>69.119407858931098</v>
      </c>
      <c r="I56" s="10">
        <f t="shared" si="7"/>
        <v>2028</v>
      </c>
      <c r="J56" s="11">
        <v>4581</v>
      </c>
      <c r="K56" s="11">
        <v>18148</v>
      </c>
      <c r="L56" s="11">
        <v>8135</v>
      </c>
      <c r="M56" s="12">
        <f t="shared" si="2"/>
        <v>25.242450958783337</v>
      </c>
      <c r="N56" s="12">
        <f t="shared" si="3"/>
        <v>44.825876129601056</v>
      </c>
      <c r="O56" s="12">
        <f>(Demografisk_försörjningskvotSC[[#This Row],[0–14]]+Demografisk_försörjningskvotSC[[#This Row],[65+]])/Demografisk_försörjningskvotSC[[#This Row],[15–64]]*100</f>
        <v>70.068327088384393</v>
      </c>
      <c r="Q56" s="10">
        <f t="shared" si="8"/>
        <v>2028</v>
      </c>
      <c r="R56" s="11">
        <v>5026</v>
      </c>
      <c r="S56" s="11">
        <v>19164</v>
      </c>
      <c r="T56" s="11">
        <v>7884</v>
      </c>
      <c r="U56" s="12">
        <f t="shared" si="4"/>
        <v>26.226257566270089</v>
      </c>
      <c r="V56" s="12">
        <f t="shared" si="5"/>
        <v>41.139636819035694</v>
      </c>
      <c r="W56" s="12">
        <f>(Demografisk_försörjningskvot4[[#This Row],[0–14]]+Demografisk_försörjningskvot4[[#This Row],[65+]])/Demografisk_försörjningskvot4[[#This Row],[15–64]]*100</f>
        <v>67.365894385305779</v>
      </c>
    </row>
    <row r="57" spans="1:23" x14ac:dyDescent="0.25">
      <c r="A57" s="10">
        <f t="shared" si="6"/>
        <v>2029</v>
      </c>
      <c r="B57" s="11">
        <v>4537</v>
      </c>
      <c r="C57" s="11">
        <v>18369</v>
      </c>
      <c r="D57" s="11">
        <v>8246</v>
      </c>
      <c r="E57" s="12">
        <f t="shared" si="0"/>
        <v>24.699221514508139</v>
      </c>
      <c r="F57" s="12">
        <f t="shared" si="1"/>
        <v>44.890848712504763</v>
      </c>
      <c r="G57" s="12">
        <f>(Demografisk_försörjningskvot[[#This Row],[0–14]]+Demografisk_försörjningskvot[[#This Row],[65+]])/Demografisk_försörjningskvot[[#This Row],[15–64]]*100</f>
        <v>69.590070227012902</v>
      </c>
      <c r="I57" s="10">
        <f t="shared" si="7"/>
        <v>2029</v>
      </c>
      <c r="J57" s="11">
        <v>4500</v>
      </c>
      <c r="K57" s="11">
        <v>18091</v>
      </c>
      <c r="L57" s="11">
        <v>8298</v>
      </c>
      <c r="M57" s="12">
        <f t="shared" si="2"/>
        <v>24.87424686308109</v>
      </c>
      <c r="N57" s="12">
        <f t="shared" si="3"/>
        <v>45.86811121552153</v>
      </c>
      <c r="O57" s="12">
        <f>(Demografisk_försörjningskvotSC[[#This Row],[0–14]]+Demografisk_försörjningskvotSC[[#This Row],[65+]])/Demografisk_försörjningskvotSC[[#This Row],[15–64]]*100</f>
        <v>70.742358078602621</v>
      </c>
      <c r="Q57" s="10">
        <f t="shared" si="8"/>
        <v>2029</v>
      </c>
      <c r="R57" s="11">
        <v>5029</v>
      </c>
      <c r="S57" s="11">
        <v>19238</v>
      </c>
      <c r="T57" s="11">
        <v>8018</v>
      </c>
      <c r="U57" s="12">
        <f t="shared" si="4"/>
        <v>26.140970994905917</v>
      </c>
      <c r="V57" s="12">
        <f t="shared" si="5"/>
        <v>41.677929098658907</v>
      </c>
      <c r="W57" s="12">
        <f>(Demografisk_försörjningskvot4[[#This Row],[0–14]]+Demografisk_försörjningskvot4[[#This Row],[65+]])/Demografisk_försörjningskvot4[[#This Row],[15–64]]*100</f>
        <v>67.818900093564821</v>
      </c>
    </row>
    <row r="58" spans="1:23" x14ac:dyDescent="0.25">
      <c r="A58" s="10">
        <f t="shared" si="6"/>
        <v>2030</v>
      </c>
      <c r="B58" s="11">
        <v>4473</v>
      </c>
      <c r="C58" s="11">
        <v>18315</v>
      </c>
      <c r="D58" s="11">
        <v>8431</v>
      </c>
      <c r="E58" s="12">
        <f t="shared" si="0"/>
        <v>24.422604422604422</v>
      </c>
      <c r="F58" s="12">
        <f t="shared" si="1"/>
        <v>46.033306033306033</v>
      </c>
      <c r="G58" s="12">
        <f>(Demografisk_försörjningskvot[[#This Row],[0–14]]+Demografisk_försörjningskvot[[#This Row],[65+]])/Demografisk_försörjningskvot[[#This Row],[15–64]]*100</f>
        <v>70.455910455910455</v>
      </c>
      <c r="I58" s="10">
        <f t="shared" si="7"/>
        <v>2030</v>
      </c>
      <c r="J58" s="11">
        <v>4425</v>
      </c>
      <c r="K58" s="11">
        <v>17974</v>
      </c>
      <c r="L58" s="11">
        <v>8501</v>
      </c>
      <c r="M58" s="12">
        <f t="shared" si="2"/>
        <v>24.618893957939246</v>
      </c>
      <c r="N58" s="12">
        <f t="shared" si="3"/>
        <v>47.296094358517863</v>
      </c>
      <c r="O58" s="12">
        <f>(Demografisk_försörjningskvotSC[[#This Row],[0–14]]+Demografisk_försörjningskvotSC[[#This Row],[65+]])/Demografisk_försörjningskvotSC[[#This Row],[15–64]]*100</f>
        <v>71.914988316457112</v>
      </c>
      <c r="Q58" s="10">
        <f t="shared" si="8"/>
        <v>2030</v>
      </c>
      <c r="R58" s="11">
        <v>5035</v>
      </c>
      <c r="S58" s="11">
        <v>19270</v>
      </c>
      <c r="T58" s="11">
        <v>8194</v>
      </c>
      <c r="U58" s="12">
        <f t="shared" si="4"/>
        <v>26.128697457187339</v>
      </c>
      <c r="V58" s="12">
        <f t="shared" si="5"/>
        <v>42.522055007784118</v>
      </c>
      <c r="W58" s="12">
        <f>(Demografisk_försörjningskvot4[[#This Row],[0–14]]+Demografisk_försörjningskvot4[[#This Row],[65+]])/Demografisk_försörjningskvot4[[#This Row],[15–64]]*100</f>
        <v>68.650752464971447</v>
      </c>
    </row>
    <row r="59" spans="1:23" x14ac:dyDescent="0.25">
      <c r="A59" s="10">
        <f t="shared" ref="A59:A68" si="11">A58+1</f>
        <v>2031</v>
      </c>
      <c r="B59" s="11">
        <v>4380</v>
      </c>
      <c r="C59" s="11">
        <v>18312</v>
      </c>
      <c r="D59" s="11">
        <v>8581</v>
      </c>
      <c r="E59" s="12">
        <f t="shared" ref="E59:E68" si="12">B59/C59*100</f>
        <v>23.918741808650065</v>
      </c>
      <c r="F59" s="12">
        <f t="shared" ref="F59:F68" si="13">D59/C59*100</f>
        <v>46.859982525120145</v>
      </c>
      <c r="G59" s="12">
        <f>(Demografisk_försörjningskvot[[#This Row],[0–14]]+Demografisk_försörjningskvot[[#This Row],[65+]])/Demografisk_försörjningskvot[[#This Row],[15–64]]*100</f>
        <v>70.778724333770199</v>
      </c>
      <c r="I59" s="10">
        <f t="shared" si="7"/>
        <v>2031</v>
      </c>
      <c r="J59" s="11">
        <v>4329</v>
      </c>
      <c r="K59" s="11">
        <v>17915</v>
      </c>
      <c r="L59" s="11">
        <v>8658</v>
      </c>
      <c r="M59" s="12">
        <f t="shared" si="2"/>
        <v>24.164108289143176</v>
      </c>
      <c r="N59" s="12">
        <f t="shared" si="3"/>
        <v>48.328216578286352</v>
      </c>
      <c r="O59" s="12">
        <f>(Demografisk_försörjningskvotSC[[#This Row],[0–14]]+Demografisk_försörjningskvotSC[[#This Row],[65+]])/Demografisk_försörjningskvotSC[[#This Row],[15–64]]*100</f>
        <v>72.492324867429531</v>
      </c>
      <c r="Q59" s="10">
        <f t="shared" si="8"/>
        <v>2031</v>
      </c>
      <c r="R59" s="11">
        <v>5041</v>
      </c>
      <c r="S59" s="11">
        <v>19328</v>
      </c>
      <c r="T59" s="11">
        <v>8329</v>
      </c>
      <c r="U59" s="12">
        <f t="shared" si="4"/>
        <v>26.081332781456958</v>
      </c>
      <c r="V59" s="12">
        <f t="shared" si="5"/>
        <v>43.092922185430467</v>
      </c>
      <c r="W59" s="12">
        <f>(Demografisk_försörjningskvot4[[#This Row],[0–14]]+Demografisk_försörjningskvot4[[#This Row],[65+]])/Demografisk_försörjningskvot4[[#This Row],[15–64]]*100</f>
        <v>69.174254966887418</v>
      </c>
    </row>
    <row r="60" spans="1:23" x14ac:dyDescent="0.25">
      <c r="A60" s="10">
        <f t="shared" si="11"/>
        <v>2032</v>
      </c>
      <c r="B60" s="11">
        <v>4318</v>
      </c>
      <c r="C60" s="11">
        <v>18251</v>
      </c>
      <c r="D60" s="11">
        <v>8756</v>
      </c>
      <c r="E60" s="12">
        <f t="shared" si="12"/>
        <v>23.658977590269025</v>
      </c>
      <c r="F60" s="12">
        <f t="shared" si="13"/>
        <v>47.975453399813709</v>
      </c>
      <c r="G60" s="12">
        <f>(Demografisk_försörjningskvot[[#This Row],[0–14]]+Demografisk_försörjningskvot[[#This Row],[65+]])/Demografisk_försörjningskvot[[#This Row],[15–64]]*100</f>
        <v>71.634430990082734</v>
      </c>
      <c r="I60" s="10">
        <f t="shared" si="7"/>
        <v>2032</v>
      </c>
      <c r="J60" s="11">
        <v>4265</v>
      </c>
      <c r="K60" s="11">
        <v>17781</v>
      </c>
      <c r="L60" s="11">
        <v>8850</v>
      </c>
      <c r="M60" s="12">
        <f t="shared" si="2"/>
        <v>23.986277487205442</v>
      </c>
      <c r="N60" s="12">
        <f t="shared" si="3"/>
        <v>49.772228783532988</v>
      </c>
      <c r="O60" s="12">
        <f>(Demografisk_försörjningskvotSC[[#This Row],[0–14]]+Demografisk_försörjningskvotSC[[#This Row],[65+]])/Demografisk_försörjningskvotSC[[#This Row],[15–64]]*100</f>
        <v>73.758506270738437</v>
      </c>
      <c r="Q60" s="10">
        <f t="shared" si="8"/>
        <v>2032</v>
      </c>
      <c r="R60" s="11">
        <v>5058</v>
      </c>
      <c r="S60" s="11">
        <v>19339</v>
      </c>
      <c r="T60" s="11">
        <v>8510</v>
      </c>
      <c r="U60" s="12">
        <f t="shared" si="4"/>
        <v>26.154403019804541</v>
      </c>
      <c r="V60" s="12">
        <f t="shared" si="5"/>
        <v>44.004343554475412</v>
      </c>
      <c r="W60" s="12">
        <f>(Demografisk_försörjningskvot4[[#This Row],[0–14]]+Demografisk_försörjningskvot4[[#This Row],[65+]])/Demografisk_försörjningskvot4[[#This Row],[15–64]]*100</f>
        <v>70.158746574279945</v>
      </c>
    </row>
    <row r="61" spans="1:23" x14ac:dyDescent="0.25">
      <c r="A61" s="10">
        <f t="shared" si="11"/>
        <v>2033</v>
      </c>
      <c r="B61" s="11">
        <v>4263</v>
      </c>
      <c r="C61" s="11">
        <v>18217</v>
      </c>
      <c r="D61" s="11">
        <v>8890</v>
      </c>
      <c r="E61" s="12">
        <f t="shared" si="12"/>
        <v>23.401218641927869</v>
      </c>
      <c r="F61" s="12">
        <f t="shared" si="13"/>
        <v>48.800570895317563</v>
      </c>
      <c r="G61" s="12">
        <f>(Demografisk_försörjningskvot[[#This Row],[0–14]]+Demografisk_försörjningskvot[[#This Row],[65+]])/Demografisk_försörjningskvot[[#This Row],[15–64]]*100</f>
        <v>72.201789537245432</v>
      </c>
      <c r="I61" s="10">
        <f t="shared" si="7"/>
        <v>2033</v>
      </c>
      <c r="J61" s="11">
        <v>4201</v>
      </c>
      <c r="K61" s="11">
        <v>17691</v>
      </c>
      <c r="L61" s="11">
        <v>9004</v>
      </c>
      <c r="M61" s="12">
        <f t="shared" si="2"/>
        <v>23.746537787575601</v>
      </c>
      <c r="N61" s="12">
        <f t="shared" si="3"/>
        <v>50.895935786558134</v>
      </c>
      <c r="O61" s="12">
        <f>(Demografisk_försörjningskvotSC[[#This Row],[0–14]]+Demografisk_försörjningskvotSC[[#This Row],[65+]])/Demografisk_försörjningskvotSC[[#This Row],[15–64]]*100</f>
        <v>74.642473574133732</v>
      </c>
      <c r="Q61" s="10">
        <f t="shared" si="8"/>
        <v>2033</v>
      </c>
      <c r="R61" s="11">
        <v>5070</v>
      </c>
      <c r="S61" s="11">
        <v>19389</v>
      </c>
      <c r="T61" s="11">
        <v>8647</v>
      </c>
      <c r="U61" s="12">
        <f t="shared" si="4"/>
        <v>26.148847284542782</v>
      </c>
      <c r="V61" s="12">
        <f t="shared" si="5"/>
        <v>44.597452163597914</v>
      </c>
      <c r="W61" s="12">
        <f>(Demografisk_försörjningskvot4[[#This Row],[0–14]]+Demografisk_försörjningskvot4[[#This Row],[65+]])/Demografisk_försörjningskvot4[[#This Row],[15–64]]*100</f>
        <v>70.746299448140704</v>
      </c>
    </row>
    <row r="62" spans="1:23" x14ac:dyDescent="0.25">
      <c r="A62" s="10">
        <f t="shared" si="11"/>
        <v>2034</v>
      </c>
      <c r="B62" s="11">
        <v>4220</v>
      </c>
      <c r="C62" s="11">
        <v>18219</v>
      </c>
      <c r="D62" s="11">
        <v>8967</v>
      </c>
      <c r="E62" s="12">
        <f t="shared" si="12"/>
        <v>23.162632416707833</v>
      </c>
      <c r="F62" s="12">
        <f t="shared" si="13"/>
        <v>49.217849497777046</v>
      </c>
      <c r="G62" s="12">
        <f>(Demografisk_försörjningskvot[[#This Row],[0–14]]+Demografisk_försörjningskvot[[#This Row],[65+]])/Demografisk_försörjningskvot[[#This Row],[15–64]]*100</f>
        <v>72.380481914484875</v>
      </c>
      <c r="I62" s="10">
        <f t="shared" si="7"/>
        <v>2034</v>
      </c>
      <c r="J62" s="11">
        <v>4156</v>
      </c>
      <c r="K62" s="11">
        <v>17626</v>
      </c>
      <c r="L62" s="11">
        <v>9106</v>
      </c>
      <c r="M62" s="12">
        <f t="shared" si="2"/>
        <v>23.578804039487121</v>
      </c>
      <c r="N62" s="12">
        <f t="shared" si="3"/>
        <v>51.662317031657778</v>
      </c>
      <c r="O62" s="12">
        <f>(Demografisk_försörjningskvotSC[[#This Row],[0–14]]+Demografisk_försörjningskvotSC[[#This Row],[65+]])/Demografisk_försörjningskvotSC[[#This Row],[15–64]]*100</f>
        <v>75.241121071144903</v>
      </c>
      <c r="Q62" s="10">
        <f t="shared" si="8"/>
        <v>2034</v>
      </c>
      <c r="R62" s="11">
        <v>5078</v>
      </c>
      <c r="S62" s="11">
        <v>19485</v>
      </c>
      <c r="T62" s="11">
        <v>8741</v>
      </c>
      <c r="U62" s="12">
        <f t="shared" si="4"/>
        <v>26.061072619964076</v>
      </c>
      <c r="V62" s="12">
        <f t="shared" si="5"/>
        <v>44.860148832435208</v>
      </c>
      <c r="W62" s="12">
        <f>(Demografisk_försörjningskvot4[[#This Row],[0–14]]+Demografisk_försörjningskvot4[[#This Row],[65+]])/Demografisk_försörjningskvot4[[#This Row],[15–64]]*100</f>
        <v>70.92122145239928</v>
      </c>
    </row>
    <row r="63" spans="1:23" x14ac:dyDescent="0.25">
      <c r="A63" s="10">
        <f t="shared" si="11"/>
        <v>2035</v>
      </c>
      <c r="B63" s="11">
        <v>4186</v>
      </c>
      <c r="C63" s="11">
        <v>18192</v>
      </c>
      <c r="D63" s="11">
        <v>9059</v>
      </c>
      <c r="E63" s="12">
        <f t="shared" si="12"/>
        <v>23.010114335971856</v>
      </c>
      <c r="F63" s="12">
        <f t="shared" si="13"/>
        <v>49.796613896218119</v>
      </c>
      <c r="G63" s="12">
        <f>(Demografisk_försörjningskvot[[#This Row],[0–14]]+Demografisk_försörjningskvot[[#This Row],[65+]])/Demografisk_försörjningskvot[[#This Row],[15–64]]*100</f>
        <v>72.806728232189982</v>
      </c>
      <c r="I63" s="10">
        <f t="shared" si="7"/>
        <v>2035</v>
      </c>
      <c r="J63" s="11">
        <v>4116</v>
      </c>
      <c r="K63" s="11">
        <v>17533</v>
      </c>
      <c r="L63" s="11">
        <v>9222</v>
      </c>
      <c r="M63" s="12">
        <f t="shared" si="2"/>
        <v>23.475731477784748</v>
      </c>
      <c r="N63" s="12">
        <f t="shared" si="3"/>
        <v>52.597958136086241</v>
      </c>
      <c r="O63" s="12">
        <f>(Demografisk_försörjningskvotSC[[#This Row],[0–14]]+Demografisk_försörjningskvotSC[[#This Row],[65+]])/Demografisk_försörjningskvotSC[[#This Row],[15–64]]*100</f>
        <v>76.073689613870982</v>
      </c>
      <c r="Q63" s="10">
        <f t="shared" si="8"/>
        <v>2035</v>
      </c>
      <c r="R63" s="11">
        <v>5086</v>
      </c>
      <c r="S63" s="11">
        <v>19575</v>
      </c>
      <c r="T63" s="11">
        <v>8838</v>
      </c>
      <c r="U63" s="12">
        <f t="shared" si="4"/>
        <v>25.982120051085566</v>
      </c>
      <c r="V63" s="12">
        <f t="shared" si="5"/>
        <v>45.149425287356323</v>
      </c>
      <c r="W63" s="12">
        <f>(Demografisk_försörjningskvot4[[#This Row],[0–14]]+Demografisk_försörjningskvot4[[#This Row],[65+]])/Demografisk_försörjningskvot4[[#This Row],[15–64]]*100</f>
        <v>71.131545338441896</v>
      </c>
    </row>
    <row r="64" spans="1:23" x14ac:dyDescent="0.25">
      <c r="A64" s="10">
        <f t="shared" si="11"/>
        <v>2036</v>
      </c>
      <c r="B64" s="11">
        <v>4114</v>
      </c>
      <c r="C64" s="11">
        <v>18194</v>
      </c>
      <c r="D64" s="11">
        <v>9154</v>
      </c>
      <c r="E64" s="12">
        <f t="shared" si="12"/>
        <v>22.611850060459492</v>
      </c>
      <c r="F64" s="12">
        <f t="shared" si="13"/>
        <v>50.313290095635921</v>
      </c>
      <c r="G64" s="12">
        <f>(Demografisk_försörjningskvot[[#This Row],[0–14]]+Demografisk_försörjningskvot[[#This Row],[65+]])/Demografisk_försörjningskvot[[#This Row],[15–64]]*100</f>
        <v>72.925140156095409</v>
      </c>
      <c r="I64" s="10">
        <f t="shared" si="7"/>
        <v>2036</v>
      </c>
      <c r="J64" s="11">
        <v>4039</v>
      </c>
      <c r="K64" s="11">
        <v>17480</v>
      </c>
      <c r="L64" s="11">
        <v>9334</v>
      </c>
      <c r="M64" s="12">
        <f t="shared" si="2"/>
        <v>23.106407322654462</v>
      </c>
      <c r="N64" s="12">
        <f t="shared" si="3"/>
        <v>53.398169336384441</v>
      </c>
      <c r="O64" s="12">
        <f>(Demografisk_försörjningskvotSC[[#This Row],[0–14]]+Demografisk_försörjningskvotSC[[#This Row],[65+]])/Demografisk_försörjningskvotSC[[#This Row],[15–64]]*100</f>
        <v>76.504576659038904</v>
      </c>
      <c r="Q64" s="10">
        <f t="shared" si="8"/>
        <v>2036</v>
      </c>
      <c r="R64" s="11">
        <v>5096</v>
      </c>
      <c r="S64" s="11">
        <v>19632</v>
      </c>
      <c r="T64" s="11">
        <v>8953</v>
      </c>
      <c r="U64" s="12">
        <f t="shared" si="4"/>
        <v>25.957620211898941</v>
      </c>
      <c r="V64" s="12">
        <f t="shared" si="5"/>
        <v>45.604115729421352</v>
      </c>
      <c r="W64" s="12">
        <f>(Demografisk_försörjningskvot4[[#This Row],[0–14]]+Demografisk_försörjningskvot4[[#This Row],[65+]])/Demografisk_försörjningskvot4[[#This Row],[15–64]]*100</f>
        <v>71.561735941320293</v>
      </c>
    </row>
    <row r="65" spans="1:23" x14ac:dyDescent="0.25">
      <c r="A65" s="10">
        <f t="shared" si="11"/>
        <v>2037</v>
      </c>
      <c r="B65" s="11">
        <v>4096</v>
      </c>
      <c r="C65" s="11">
        <v>18145</v>
      </c>
      <c r="D65" s="11">
        <v>9241</v>
      </c>
      <c r="E65" s="12">
        <f t="shared" si="12"/>
        <v>22.573711766326813</v>
      </c>
      <c r="F65" s="12">
        <f t="shared" si="13"/>
        <v>50.928630476715355</v>
      </c>
      <c r="G65" s="12">
        <f>(Demografisk_försörjningskvot[[#This Row],[0–14]]+Demografisk_försörjningskvot[[#This Row],[65+]])/Demografisk_försörjningskvot[[#This Row],[15–64]]*100</f>
        <v>73.502342243042165</v>
      </c>
      <c r="I65" s="10">
        <f t="shared" si="7"/>
        <v>2037</v>
      </c>
      <c r="J65" s="11">
        <v>4013</v>
      </c>
      <c r="K65" s="11">
        <v>17381</v>
      </c>
      <c r="L65" s="11">
        <v>9435</v>
      </c>
      <c r="M65" s="12">
        <f t="shared" si="2"/>
        <v>23.088429894712618</v>
      </c>
      <c r="N65" s="12">
        <f t="shared" si="3"/>
        <v>54.28341292215638</v>
      </c>
      <c r="O65" s="12">
        <f>(Demografisk_försörjningskvotSC[[#This Row],[0–14]]+Demografisk_försörjningskvotSC[[#This Row],[65+]])/Demografisk_försörjningskvotSC[[#This Row],[15–64]]*100</f>
        <v>77.371842816868991</v>
      </c>
      <c r="Q65" s="10">
        <f t="shared" si="8"/>
        <v>2037</v>
      </c>
      <c r="R65" s="11">
        <v>5113</v>
      </c>
      <c r="S65" s="11">
        <v>19731</v>
      </c>
      <c r="T65" s="11">
        <v>9036</v>
      </c>
      <c r="U65" s="12">
        <f t="shared" si="4"/>
        <v>25.913537073640462</v>
      </c>
      <c r="V65" s="12">
        <f t="shared" si="5"/>
        <v>45.795955602858449</v>
      </c>
      <c r="W65" s="12">
        <f>(Demografisk_försörjningskvot4[[#This Row],[0–14]]+Demografisk_försörjningskvot4[[#This Row],[65+]])/Demografisk_försörjningskvot4[[#This Row],[15–64]]*100</f>
        <v>71.709492676498911</v>
      </c>
    </row>
    <row r="66" spans="1:23" x14ac:dyDescent="0.25">
      <c r="A66" s="10">
        <f t="shared" si="11"/>
        <v>2038</v>
      </c>
      <c r="B66" s="11">
        <v>4066</v>
      </c>
      <c r="C66" s="11">
        <v>18121</v>
      </c>
      <c r="D66" s="11">
        <v>9313</v>
      </c>
      <c r="E66" s="12">
        <f t="shared" si="12"/>
        <v>22.438055294961647</v>
      </c>
      <c r="F66" s="12">
        <f t="shared" si="13"/>
        <v>51.393410959660059</v>
      </c>
      <c r="G66" s="12">
        <f>(Demografisk_försörjningskvot[[#This Row],[0–14]]+Demografisk_försörjningskvot[[#This Row],[65+]])/Demografisk_försörjningskvot[[#This Row],[15–64]]*100</f>
        <v>73.831466254621716</v>
      </c>
      <c r="I66" s="10">
        <f t="shared" si="7"/>
        <v>2038</v>
      </c>
      <c r="J66" s="11">
        <v>3978</v>
      </c>
      <c r="K66" s="11">
        <v>17308</v>
      </c>
      <c r="L66" s="11">
        <v>9518</v>
      </c>
      <c r="M66" s="12">
        <f t="shared" si="2"/>
        <v>22.983591402819506</v>
      </c>
      <c r="N66" s="12">
        <f t="shared" si="3"/>
        <v>54.991911254911017</v>
      </c>
      <c r="O66" s="12">
        <f>(Demografisk_försörjningskvotSC[[#This Row],[0–14]]+Demografisk_försörjningskvotSC[[#This Row],[65+]])/Demografisk_försörjningskvotSC[[#This Row],[15–64]]*100</f>
        <v>77.97550265773053</v>
      </c>
      <c r="Q66" s="10">
        <f t="shared" si="8"/>
        <v>2038</v>
      </c>
      <c r="R66" s="11">
        <v>5121</v>
      </c>
      <c r="S66" s="11">
        <v>19807</v>
      </c>
      <c r="T66" s="11">
        <v>9122</v>
      </c>
      <c r="U66" s="12">
        <f t="shared" si="4"/>
        <v>25.854495885293076</v>
      </c>
      <c r="V66" s="12">
        <f t="shared" si="5"/>
        <v>46.054425203210982</v>
      </c>
      <c r="W66" s="12">
        <f>(Demografisk_försörjningskvot4[[#This Row],[0–14]]+Demografisk_försörjningskvot4[[#This Row],[65+]])/Demografisk_försörjningskvot4[[#This Row],[15–64]]*100</f>
        <v>71.908921088504059</v>
      </c>
    </row>
    <row r="67" spans="1:23" x14ac:dyDescent="0.25">
      <c r="A67" s="10">
        <f t="shared" si="11"/>
        <v>2039</v>
      </c>
      <c r="B67" s="11">
        <v>4090</v>
      </c>
      <c r="C67" s="11">
        <v>18048</v>
      </c>
      <c r="D67" s="11">
        <v>9377</v>
      </c>
      <c r="E67" s="12">
        <f t="shared" si="12"/>
        <v>22.661790780141843</v>
      </c>
      <c r="F67" s="12">
        <f t="shared" si="13"/>
        <v>51.955895390070928</v>
      </c>
      <c r="G67" s="12">
        <f>(Demografisk_försörjningskvot[[#This Row],[0–14]]+Demografisk_försörjningskvot[[#This Row],[65+]])/Demografisk_försörjningskvot[[#This Row],[15–64]]*100</f>
        <v>74.617686170212778</v>
      </c>
      <c r="I67" s="10">
        <f t="shared" si="7"/>
        <v>2039</v>
      </c>
      <c r="J67" s="11">
        <v>3950</v>
      </c>
      <c r="K67" s="11">
        <v>17236</v>
      </c>
      <c r="L67" s="11">
        <v>9598</v>
      </c>
      <c r="M67" s="12">
        <f t="shared" ref="M67:M68" si="14">J67/K67*100</f>
        <v>22.917150150847064</v>
      </c>
      <c r="N67" s="12">
        <f t="shared" ref="N67:N68" si="15">L67/K67*100</f>
        <v>55.685773961475981</v>
      </c>
      <c r="O67" s="12">
        <f>(Demografisk_försörjningskvotSC[[#This Row],[0–14]]+Demografisk_försörjningskvotSC[[#This Row],[65+]])/Demografisk_försörjningskvotSC[[#This Row],[15–64]]*100</f>
        <v>78.602924112323052</v>
      </c>
      <c r="Q67" s="10">
        <f t="shared" si="8"/>
        <v>2039</v>
      </c>
      <c r="R67" s="11">
        <v>5138</v>
      </c>
      <c r="S67" s="11">
        <v>19893</v>
      </c>
      <c r="T67" s="11">
        <v>9205</v>
      </c>
      <c r="U67" s="12">
        <f t="shared" ref="U67:U68" si="16">R67/S67*100</f>
        <v>25.828180767104008</v>
      </c>
      <c r="V67" s="12">
        <f t="shared" ref="V67:V68" si="17">T67/S67*100</f>
        <v>46.272558186296685</v>
      </c>
      <c r="W67" s="12">
        <f>(Demografisk_försörjningskvot4[[#This Row],[0–14]]+Demografisk_försörjningskvot4[[#This Row],[65+]])/Demografisk_försörjningskvot4[[#This Row],[15–64]]*100</f>
        <v>72.100738953400693</v>
      </c>
    </row>
    <row r="68" spans="1:23" x14ac:dyDescent="0.25">
      <c r="A68" s="10">
        <f t="shared" si="11"/>
        <v>2040</v>
      </c>
      <c r="B68" s="11">
        <v>4082</v>
      </c>
      <c r="C68" s="11">
        <v>18030</v>
      </c>
      <c r="D68" s="11">
        <v>9417</v>
      </c>
      <c r="E68" s="12">
        <f t="shared" si="12"/>
        <v>22.640044370493623</v>
      </c>
      <c r="F68" s="12">
        <f t="shared" si="13"/>
        <v>52.229617304492514</v>
      </c>
      <c r="G68" s="12">
        <f>(Demografisk_försörjningskvot[[#This Row],[0–14]]+Demografisk_försörjningskvot[[#This Row],[65+]])/Demografisk_försörjningskvot[[#This Row],[15–64]]*100</f>
        <v>74.869661674986133</v>
      </c>
      <c r="I68" s="10">
        <f t="shared" si="7"/>
        <v>2040</v>
      </c>
      <c r="J68" s="11">
        <v>3929</v>
      </c>
      <c r="K68" s="11">
        <v>17156</v>
      </c>
      <c r="L68" s="11">
        <v>9675</v>
      </c>
      <c r="M68" s="12">
        <f t="shared" si="14"/>
        <v>22.901608766612263</v>
      </c>
      <c r="N68" s="12">
        <f t="shared" si="15"/>
        <v>56.394264397295402</v>
      </c>
      <c r="O68" s="12">
        <f>(Demografisk_försörjningskvotSC[[#This Row],[0–14]]+Demografisk_försörjningskvotSC[[#This Row],[65+]])/Demografisk_försörjningskvotSC[[#This Row],[15–64]]*100</f>
        <v>79.295873163907672</v>
      </c>
      <c r="Q68" s="10">
        <f t="shared" si="8"/>
        <v>2040</v>
      </c>
      <c r="R68" s="11">
        <v>5156</v>
      </c>
      <c r="S68" s="11">
        <v>19977</v>
      </c>
      <c r="T68" s="11">
        <v>9284</v>
      </c>
      <c r="U68" s="12">
        <f t="shared" si="16"/>
        <v>25.809681133303297</v>
      </c>
      <c r="V68" s="12">
        <f t="shared" si="17"/>
        <v>46.473444461130299</v>
      </c>
      <c r="W68" s="12">
        <f>(Demografisk_försörjningskvot4[[#This Row],[0–14]]+Demografisk_försörjningskvot4[[#This Row],[65+]])/Demografisk_försörjningskvot4[[#This Row],[15–64]]*100</f>
        <v>72.283125594433599</v>
      </c>
    </row>
    <row r="69" spans="1:23" x14ac:dyDescent="0.25">
      <c r="A69" s="10">
        <f t="shared" ref="A69:A73" si="18">A68+1</f>
        <v>2041</v>
      </c>
      <c r="B69" s="11">
        <v>4085</v>
      </c>
      <c r="C69" s="11">
        <v>17960</v>
      </c>
      <c r="D69" s="11">
        <v>9497</v>
      </c>
      <c r="E69" s="12">
        <f t="shared" ref="E69:E73" si="19">B69/C69*100</f>
        <v>22.744988864142542</v>
      </c>
      <c r="F69" s="12">
        <f t="shared" ref="F69:F73" si="20">D69/C69*100</f>
        <v>52.878619153674833</v>
      </c>
      <c r="G69" s="12">
        <f>(Demografisk_försörjningskvot[[#This Row],[0–14]]+Demografisk_försörjningskvot[[#This Row],[65+]])/Demografisk_försörjningskvot[[#This Row],[15–64]]*100</f>
        <v>75.623608017817361</v>
      </c>
      <c r="I69" s="10">
        <f t="shared" ref="I69:I73" si="21">I68+1</f>
        <v>2041</v>
      </c>
      <c r="J69" s="11">
        <v>3914</v>
      </c>
      <c r="K69" s="11">
        <v>17056</v>
      </c>
      <c r="L69" s="11">
        <v>9765</v>
      </c>
      <c r="M69" s="12">
        <f t="shared" ref="M69:M73" si="22">J69/K69*100</f>
        <v>22.947936210131331</v>
      </c>
      <c r="N69" s="12">
        <f t="shared" ref="N69:N73" si="23">L69/K69*100</f>
        <v>57.252579737335843</v>
      </c>
      <c r="O69" s="12">
        <f>(Demografisk_försörjningskvotSC[[#This Row],[0–14]]+Demografisk_försörjningskvotSC[[#This Row],[65+]])/Demografisk_försörjningskvotSC[[#This Row],[15–64]]*100</f>
        <v>80.200515947467167</v>
      </c>
      <c r="Q69" s="9" t="s">
        <v>7</v>
      </c>
      <c r="R69" s="6"/>
      <c r="S69" s="6"/>
      <c r="T69" s="6"/>
      <c r="U69" s="7"/>
      <c r="V69" s="7"/>
      <c r="W69" s="7"/>
    </row>
    <row r="70" spans="1:23" x14ac:dyDescent="0.25">
      <c r="A70" s="10">
        <f t="shared" si="18"/>
        <v>2042</v>
      </c>
      <c r="B70" s="11">
        <v>4069</v>
      </c>
      <c r="C70" s="11">
        <v>17952</v>
      </c>
      <c r="D70" s="11">
        <v>9539</v>
      </c>
      <c r="E70" s="12">
        <f t="shared" si="19"/>
        <v>22.665998217468804</v>
      </c>
      <c r="F70" s="12">
        <f t="shared" si="20"/>
        <v>53.136140819964353</v>
      </c>
      <c r="G70" s="12">
        <f>(Demografisk_försörjningskvot[[#This Row],[0–14]]+Demografisk_försörjningskvot[[#This Row],[65+]])/Demografisk_försörjningskvot[[#This Row],[15–64]]*100</f>
        <v>75.802139037433165</v>
      </c>
      <c r="I70" s="10">
        <f t="shared" si="21"/>
        <v>2042</v>
      </c>
      <c r="J70" s="11">
        <v>3900</v>
      </c>
      <c r="K70" s="11">
        <v>17005</v>
      </c>
      <c r="L70" s="11">
        <v>9807</v>
      </c>
      <c r="M70" s="12">
        <f t="shared" si="22"/>
        <v>22.934431049691266</v>
      </c>
      <c r="N70" s="12">
        <f t="shared" si="23"/>
        <v>57.671273154954427</v>
      </c>
      <c r="O70" s="12">
        <f>(Demografisk_försörjningskvotSC[[#This Row],[0–14]]+Demografisk_försörjningskvotSC[[#This Row],[65+]])/Demografisk_försörjningskvotSC[[#This Row],[15–64]]*100</f>
        <v>80.60570420464569</v>
      </c>
      <c r="Q70" s="8"/>
      <c r="R70" s="6"/>
      <c r="S70" s="6"/>
      <c r="T70" s="6"/>
      <c r="U70" s="7"/>
      <c r="V70" s="7"/>
      <c r="W70" s="7"/>
    </row>
    <row r="71" spans="1:23" x14ac:dyDescent="0.25">
      <c r="A71" s="10">
        <f t="shared" si="18"/>
        <v>2043</v>
      </c>
      <c r="B71" s="11">
        <v>4077</v>
      </c>
      <c r="C71" s="11">
        <v>17930</v>
      </c>
      <c r="D71" s="11">
        <v>9566</v>
      </c>
      <c r="E71" s="12">
        <f t="shared" si="19"/>
        <v>22.738427216954822</v>
      </c>
      <c r="F71" s="12">
        <f t="shared" si="20"/>
        <v>53.351924149470165</v>
      </c>
      <c r="G71" s="12">
        <f>(Demografisk_försörjningskvot[[#This Row],[0–14]]+Demografisk_försörjningskvot[[#This Row],[65+]])/Demografisk_försörjningskvot[[#This Row],[15–64]]*100</f>
        <v>76.090351366424997</v>
      </c>
      <c r="I71" s="10">
        <f t="shared" si="21"/>
        <v>2043</v>
      </c>
      <c r="J71" s="11">
        <v>3892</v>
      </c>
      <c r="K71" s="11">
        <v>16941</v>
      </c>
      <c r="L71" s="11">
        <v>9851</v>
      </c>
      <c r="M71" s="12">
        <f t="shared" si="22"/>
        <v>22.973850422053008</v>
      </c>
      <c r="N71" s="12">
        <f t="shared" si="23"/>
        <v>58.14886960628062</v>
      </c>
      <c r="O71" s="12">
        <f>(Demografisk_försörjningskvotSC[[#This Row],[0–14]]+Demografisk_försörjningskvotSC[[#This Row],[65+]])/Demografisk_försörjningskvotSC[[#This Row],[15–64]]*100</f>
        <v>81.122720028333632</v>
      </c>
      <c r="Q71" s="8"/>
      <c r="R71" s="6"/>
      <c r="S71" s="6"/>
      <c r="T71" s="6"/>
      <c r="U71" s="7"/>
      <c r="V71" s="7"/>
      <c r="W71" s="7"/>
    </row>
    <row r="72" spans="1:23" x14ac:dyDescent="0.25">
      <c r="A72" s="10">
        <f t="shared" si="18"/>
        <v>2044</v>
      </c>
      <c r="B72" s="11">
        <v>4094</v>
      </c>
      <c r="C72" s="11">
        <v>17907</v>
      </c>
      <c r="D72" s="11">
        <v>9588</v>
      </c>
      <c r="E72" s="12">
        <f t="shared" si="19"/>
        <v>22.862567710951023</v>
      </c>
      <c r="F72" s="12">
        <f t="shared" si="20"/>
        <v>53.543307086614178</v>
      </c>
      <c r="G72" s="12">
        <f>(Demografisk_försörjningskvot[[#This Row],[0–14]]+Demografisk_försörjningskvot[[#This Row],[65+]])/Demografisk_försörjningskvot[[#This Row],[15–64]]*100</f>
        <v>76.405874797565204</v>
      </c>
      <c r="I72" s="10">
        <f t="shared" si="21"/>
        <v>2044</v>
      </c>
      <c r="J72" s="11">
        <v>3887</v>
      </c>
      <c r="K72" s="11">
        <v>16881</v>
      </c>
      <c r="L72" s="11">
        <v>9900</v>
      </c>
      <c r="M72" s="12">
        <f t="shared" si="22"/>
        <v>23.025887091996918</v>
      </c>
      <c r="N72" s="12">
        <f t="shared" si="23"/>
        <v>58.645814821396833</v>
      </c>
      <c r="O72" s="12">
        <f>(Demografisk_försörjningskvotSC[[#This Row],[0–14]]+Demografisk_försörjningskvotSC[[#This Row],[65+]])/Demografisk_försörjningskvotSC[[#This Row],[15–64]]*100</f>
        <v>81.671701913393761</v>
      </c>
      <c r="Q72" s="8"/>
      <c r="R72" s="6"/>
      <c r="S72" s="6"/>
      <c r="T72" s="6"/>
      <c r="U72" s="7"/>
      <c r="V72" s="7"/>
      <c r="W72" s="7"/>
    </row>
    <row r="73" spans="1:23" x14ac:dyDescent="0.25">
      <c r="A73" s="10">
        <f t="shared" si="18"/>
        <v>2045</v>
      </c>
      <c r="B73" s="11">
        <v>4118</v>
      </c>
      <c r="C73" s="11">
        <v>17819</v>
      </c>
      <c r="D73" s="11">
        <v>9659</v>
      </c>
      <c r="E73" s="12">
        <f t="shared" si="19"/>
        <v>23.110163308827655</v>
      </c>
      <c r="F73" s="12">
        <f t="shared" si="20"/>
        <v>54.206184409899549</v>
      </c>
      <c r="G73" s="12">
        <f>(Demografisk_försörjningskvot[[#This Row],[0–14]]+Demografisk_försörjningskvot[[#This Row],[65+]])/Demografisk_försörjningskvot[[#This Row],[15–64]]*100</f>
        <v>77.316347718727201</v>
      </c>
      <c r="I73" s="10">
        <f t="shared" si="21"/>
        <v>2045</v>
      </c>
      <c r="J73" s="11">
        <v>3883</v>
      </c>
      <c r="K73" s="11">
        <v>16782</v>
      </c>
      <c r="L73" s="11">
        <v>9984</v>
      </c>
      <c r="M73" s="12">
        <f t="shared" si="22"/>
        <v>23.137885830056014</v>
      </c>
      <c r="N73" s="12">
        <f t="shared" si="23"/>
        <v>59.492313192706469</v>
      </c>
      <c r="O73" s="12">
        <f>(Demografisk_försörjningskvotSC[[#This Row],[0–14]]+Demografisk_försörjningskvotSC[[#This Row],[65+]])/Demografisk_försörjningskvotSC[[#This Row],[15–64]]*100</f>
        <v>82.630199022762483</v>
      </c>
      <c r="Q73" s="8"/>
      <c r="R73" s="6"/>
      <c r="S73" s="6"/>
      <c r="T73" s="6"/>
      <c r="U73" s="7"/>
      <c r="V73" s="7"/>
      <c r="W73" s="7"/>
    </row>
    <row r="74" spans="1:23" x14ac:dyDescent="0.25">
      <c r="A74" s="9" t="s">
        <v>8</v>
      </c>
      <c r="B74" s="6"/>
      <c r="C74" s="6"/>
      <c r="D74" s="6"/>
      <c r="E74" s="7"/>
      <c r="F74" s="7"/>
      <c r="G74" s="7"/>
      <c r="I74" s="9" t="s">
        <v>9</v>
      </c>
      <c r="Q74" s="8"/>
      <c r="R74" s="6"/>
      <c r="S74" s="6"/>
      <c r="T74" s="6"/>
      <c r="U74" s="7"/>
      <c r="V74" s="7"/>
      <c r="W74" s="7"/>
    </row>
    <row r="75" spans="1:23" x14ac:dyDescent="0.25">
      <c r="A75" s="8"/>
      <c r="B75" s="6"/>
      <c r="C75" s="6"/>
      <c r="D75" s="6"/>
      <c r="E75" s="7"/>
      <c r="F75" s="7"/>
      <c r="G75" s="7"/>
      <c r="Q75" s="8"/>
      <c r="R75" s="6"/>
      <c r="S75" s="6"/>
      <c r="T75" s="6"/>
      <c r="U75" s="7"/>
      <c r="V75" s="7"/>
      <c r="W75" s="7"/>
    </row>
    <row r="76" spans="1:23" x14ac:dyDescent="0.25">
      <c r="A76" s="8"/>
      <c r="B76" s="6"/>
      <c r="C76" s="6"/>
      <c r="D76" s="6"/>
      <c r="E76" s="7"/>
      <c r="F76" s="7"/>
      <c r="G76" s="7"/>
      <c r="Q76" s="8"/>
      <c r="R76" s="6"/>
      <c r="S76" s="6"/>
      <c r="T76" s="6"/>
      <c r="U76" s="7"/>
      <c r="V76" s="7"/>
      <c r="W76" s="7"/>
    </row>
    <row r="77" spans="1:23" x14ac:dyDescent="0.25">
      <c r="A77" s="8"/>
      <c r="B77" s="6"/>
      <c r="C77" s="6"/>
      <c r="D77" s="6"/>
      <c r="E77" s="7"/>
      <c r="F77" s="7"/>
      <c r="G77" s="7"/>
      <c r="Q77" s="8"/>
      <c r="R77" s="6"/>
      <c r="S77" s="6"/>
      <c r="T77" s="6"/>
      <c r="U77" s="7"/>
      <c r="V77" s="7"/>
      <c r="W77" s="7"/>
    </row>
    <row r="78" spans="1:23" x14ac:dyDescent="0.25">
      <c r="A78" s="8"/>
      <c r="B78" s="6"/>
      <c r="C78" s="6"/>
      <c r="D78" s="6"/>
      <c r="E78" s="7"/>
      <c r="F78" s="7"/>
      <c r="G78" s="7"/>
      <c r="Q78" s="8"/>
      <c r="R78" s="6"/>
      <c r="S78" s="6"/>
      <c r="T78" s="6"/>
      <c r="U78" s="7"/>
      <c r="V78" s="7"/>
      <c r="W78" s="7"/>
    </row>
    <row r="79" spans="1:23" x14ac:dyDescent="0.25">
      <c r="A79" s="8"/>
      <c r="B79" s="6"/>
      <c r="C79" s="6"/>
      <c r="D79" s="6"/>
      <c r="E79" s="7"/>
      <c r="F79" s="7"/>
      <c r="G79" s="7"/>
    </row>
    <row r="80" spans="1:23" x14ac:dyDescent="0.25">
      <c r="A80" s="8"/>
      <c r="B80" s="6"/>
      <c r="C80" s="6"/>
      <c r="D80" s="6"/>
      <c r="E80" s="7"/>
      <c r="F80" s="7"/>
      <c r="G80" s="7"/>
    </row>
    <row r="81" spans="1:7" x14ac:dyDescent="0.25">
      <c r="A81" s="8"/>
      <c r="B81" s="6"/>
      <c r="C81" s="6"/>
      <c r="D81" s="6"/>
      <c r="E81" s="7"/>
      <c r="F81" s="7"/>
      <c r="G81" s="7"/>
    </row>
    <row r="82" spans="1:7" x14ac:dyDescent="0.25">
      <c r="A82" s="8"/>
      <c r="B82" s="6"/>
      <c r="C82" s="6"/>
      <c r="D82" s="6"/>
      <c r="E82" s="7"/>
      <c r="F82" s="7"/>
      <c r="G82" s="7"/>
    </row>
    <row r="83" spans="1:7" x14ac:dyDescent="0.25">
      <c r="A83" s="8"/>
      <c r="B83" s="6"/>
      <c r="C83" s="6"/>
      <c r="D83" s="6"/>
      <c r="E83" s="7"/>
      <c r="F83" s="7"/>
      <c r="G83" s="7"/>
    </row>
  </sheetData>
  <pageMargins left="0.7" right="0.7" top="0.75" bottom="0.75" header="0.3" footer="0.3"/>
  <ignoredErrors>
    <ignoredError sqref="A3" calculatedColumn="1"/>
  </ignoredErrors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13CCD-8D57-4975-A33D-84C8EED092AA}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Diagram</vt:lpstr>
      </vt:variant>
      <vt:variant>
        <vt:i4>3</vt:i4>
      </vt:variant>
    </vt:vector>
  </HeadingPairs>
  <TitlesOfParts>
    <vt:vector size="4" baseType="lpstr">
      <vt:lpstr>Tabell</vt:lpstr>
      <vt:lpstr>Sociolog12a</vt:lpstr>
      <vt:lpstr>Sociolog12b</vt:lpstr>
      <vt:lpstr>Sociolog12c</vt:lpstr>
    </vt:vector>
  </TitlesOfParts>
  <Company>ASUB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</dc:creator>
  <cp:lastModifiedBy>Jonas Karlsson</cp:lastModifiedBy>
  <dcterms:created xsi:type="dcterms:W3CDTF">2012-06-13T06:48:35Z</dcterms:created>
  <dcterms:modified xsi:type="dcterms:W3CDTF">2026-08-19T12:43:26Z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97d5206edb1c4cd1beccef64461e31de</vt:lpwstr>
  </property>
</Properties>
</file>