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BC4B65F6-6DD7-4AE0-871D-A84C43071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6a" sheetId="62" r:id="rId1"/>
    <sheet name="Sociolog6b" sheetId="63" r:id="rId2"/>
    <sheet name="Tabell" sheetId="5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9" l="1"/>
  <c r="J4" i="59" l="1"/>
  <c r="P3" i="59"/>
  <c r="O3" i="59"/>
  <c r="N3" i="59"/>
  <c r="M3" i="59"/>
  <c r="L3" i="59"/>
  <c r="K3" i="59"/>
  <c r="K4" i="59" l="1"/>
  <c r="N4" i="59"/>
  <c r="O4" i="59"/>
  <c r="M4" i="59"/>
  <c r="P4" i="59"/>
  <c r="L4" i="59"/>
  <c r="J5" i="59"/>
  <c r="M5" i="59" l="1"/>
  <c r="N5" i="59"/>
  <c r="P5" i="59"/>
  <c r="J6" i="59"/>
  <c r="K5" i="59"/>
  <c r="O5" i="59"/>
  <c r="L5" i="59"/>
  <c r="L6" i="59" l="1"/>
  <c r="M6" i="59"/>
  <c r="N6" i="59"/>
  <c r="J7" i="59"/>
  <c r="K6" i="59"/>
  <c r="P6" i="59"/>
  <c r="O6" i="59"/>
  <c r="N7" i="59" l="1"/>
  <c r="L7" i="59"/>
  <c r="P7" i="59"/>
  <c r="J8" i="59"/>
  <c r="M7" i="59"/>
  <c r="O7" i="59"/>
  <c r="K7" i="59"/>
  <c r="J9" i="59" l="1"/>
  <c r="L8" i="59"/>
  <c r="M8" i="59"/>
  <c r="P8" i="59"/>
  <c r="K8" i="59"/>
  <c r="N8" i="59"/>
  <c r="O8" i="59"/>
  <c r="J10" i="59" l="1"/>
  <c r="L9" i="59"/>
  <c r="O9" i="59"/>
  <c r="N9" i="59"/>
  <c r="M9" i="59"/>
  <c r="K9" i="59"/>
  <c r="P9" i="59"/>
  <c r="P10" i="59" l="1"/>
  <c r="O10" i="59"/>
  <c r="M10" i="59"/>
  <c r="L10" i="59"/>
  <c r="J11" i="59"/>
  <c r="J12" i="59" s="1"/>
  <c r="J13" i="59" s="1"/>
  <c r="J14" i="59" s="1"/>
  <c r="J15" i="59" s="1"/>
  <c r="J16" i="59" s="1"/>
  <c r="N10" i="59"/>
  <c r="K10" i="59"/>
  <c r="J17" i="59" l="1"/>
  <c r="J18" i="59" s="1"/>
  <c r="J19" i="59" s="1"/>
  <c r="J20" i="59" s="1"/>
  <c r="J21" i="59" s="1"/>
  <c r="J22" i="59" s="1"/>
  <c r="J23" i="59" s="1"/>
  <c r="J24" i="59" s="1"/>
  <c r="L16" i="59"/>
  <c r="M16" i="59"/>
  <c r="N16" i="59"/>
  <c r="O16" i="59"/>
  <c r="P16" i="59"/>
  <c r="K16" i="59"/>
  <c r="L15" i="59"/>
  <c r="M15" i="59"/>
  <c r="N15" i="59"/>
  <c r="O15" i="59"/>
  <c r="P15" i="59"/>
  <c r="K15" i="59"/>
  <c r="O14" i="59"/>
  <c r="P14" i="59"/>
  <c r="K14" i="59"/>
  <c r="L14" i="59"/>
  <c r="M14" i="59"/>
  <c r="N14" i="59"/>
  <c r="M13" i="59"/>
  <c r="N13" i="59"/>
  <c r="O13" i="59"/>
  <c r="P13" i="59"/>
  <c r="K13" i="59"/>
  <c r="L13" i="59"/>
  <c r="P12" i="59"/>
  <c r="K12" i="59"/>
  <c r="L12" i="59"/>
  <c r="M12" i="59"/>
  <c r="N12" i="59"/>
  <c r="O12" i="59"/>
  <c r="O11" i="59"/>
  <c r="P11" i="59"/>
  <c r="K11" i="59"/>
  <c r="L11" i="59"/>
  <c r="M11" i="59"/>
  <c r="N11" i="59"/>
  <c r="K24" i="59" l="1"/>
  <c r="L24" i="59"/>
  <c r="M24" i="59"/>
  <c r="N24" i="59"/>
  <c r="O24" i="59"/>
  <c r="P24" i="59"/>
  <c r="K23" i="59"/>
  <c r="L23" i="59"/>
  <c r="M23" i="59"/>
  <c r="N23" i="59"/>
  <c r="O23" i="59"/>
  <c r="P23" i="59"/>
  <c r="M22" i="59"/>
  <c r="N22" i="59"/>
  <c r="K22" i="59"/>
  <c r="O22" i="59"/>
  <c r="P22" i="59"/>
  <c r="L22" i="59"/>
  <c r="N21" i="59"/>
  <c r="O21" i="59"/>
  <c r="P21" i="59"/>
  <c r="K21" i="59"/>
  <c r="L21" i="59"/>
  <c r="M21" i="59"/>
  <c r="K20" i="59"/>
  <c r="O20" i="59"/>
  <c r="L20" i="59"/>
  <c r="N20" i="59"/>
  <c r="P20" i="59"/>
  <c r="M20" i="59"/>
  <c r="O19" i="59"/>
  <c r="K19" i="59"/>
  <c r="L19" i="59"/>
  <c r="M19" i="59"/>
  <c r="P19" i="59"/>
  <c r="N19" i="59"/>
  <c r="M18" i="59"/>
  <c r="N18" i="59"/>
  <c r="O18" i="59"/>
  <c r="P18" i="59"/>
  <c r="K18" i="59"/>
  <c r="L18" i="59"/>
  <c r="L17" i="59"/>
  <c r="O17" i="59"/>
  <c r="K17" i="59"/>
  <c r="M17" i="59"/>
  <c r="P17" i="59"/>
  <c r="N17" i="59"/>
  <c r="J1" i="59"/>
</calcChain>
</file>

<file path=xl/sharedStrings.xml><?xml version="1.0" encoding="utf-8"?>
<sst xmlns="http://schemas.openxmlformats.org/spreadsheetml/2006/main" count="54" uniqueCount="14">
  <si>
    <t>0 - 1 mån</t>
  </si>
  <si>
    <t>1 - 3 mån</t>
  </si>
  <si>
    <t>3 - 6 mån</t>
  </si>
  <si>
    <t>6 mån-1 år</t>
  </si>
  <si>
    <t>Under 2 år</t>
  </si>
  <si>
    <t>Över 2 år</t>
  </si>
  <si>
    <t>Årsmedel</t>
  </si>
  <si>
    <t>Fotnot: Endast bosatta på Åland</t>
  </si>
  <si>
    <t>Källa: ÅSUB, Ålands arbetsmarknads- och studieservicemyndighet</t>
  </si>
  <si>
    <t>Månad</t>
  </si>
  <si>
    <t>År</t>
  </si>
  <si>
    <t>2012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</si>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</sst>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0.0"/>
  </numFmts>
  <fonts count="14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scheme val="minor"/>
    </font>
    <font>
      <sz val="9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3" fillId="0" borderId="0" xfId="0" applyNumberFormat="1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" fontId="7" fillId="0" borderId="0" xfId="0" applyNumberFormat="1" applyFont="1"/>
    <xf numFmtId="0" fontId="8" fillId="0" borderId="0" xfId="0" applyFont="1" applyAlignment="1">
      <alignment horizontal="left"/>
    </xf>
    <xf numFmtId="1" fontId="9" fillId="0" borderId="0" xfId="0" applyNumberFormat="1" applyFont="1"/>
    <xf numFmtId="0" fontId="9" fillId="0" borderId="0" xfId="0" applyFont="1"/>
    <xf numFmtId="0" fontId="4" fillId="0" borderId="1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1" fontId="11" fillId="0" borderId="0" xfId="0" applyNumberFormat="1" applyFont="1"/>
    <xf numFmtId="165" fontId="3" fillId="0" borderId="0" xfId="0" applyNumberFormat="1" applyFont="1"/>
    <xf numFmtId="0" fontId="12" fillId="0" borderId="0" xfId="0" applyNumberFormat="1" applyFont="1" applyAlignment="1">
      <alignment horizontal="left"/>
    </xf>
    <xf numFmtId="1" fontId="13" fillId="0" borderId="0" xfId="0" applyNumberFormat="1" applyFont="1"/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mmmm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6" formatCode="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Tabell!$J$1</c:f>
          <c:strCache>
            <c:ptCount val="1"/>
            <c:pt idx="0">
              <c:v>Antal arbetslösa efter arbetslöshetens längd år 2003–2024 (årsmedeltal)</c:v>
            </c:pt>
          </c:strCache>
        </c:strRef>
      </c:tx>
      <c:layout>
        <c:manualLayout>
          <c:xMode val="edge"/>
          <c:yMode val="edge"/>
          <c:x val="0.2441092675232448"/>
          <c:y val="1.512598542828699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7841456705150401E-2"/>
          <c:y val="0.12488861669202812"/>
          <c:w val="0.93000495934798355"/>
          <c:h val="0.75922101753444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Tabell!$K$2</c:f>
              <c:strCache>
                <c:ptCount val="1"/>
                <c:pt idx="0">
                  <c:v>0 - 1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Tabell!$K$3:$K$24</c:f>
              <c:numCache>
                <c:formatCode>0</c:formatCode>
                <c:ptCount val="22"/>
                <c:pt idx="0">
                  <c:v>69</c:v>
                </c:pt>
                <c:pt idx="1">
                  <c:v>92.833333333333329</c:v>
                </c:pt>
                <c:pt idx="2">
                  <c:v>93.333333333333329</c:v>
                </c:pt>
                <c:pt idx="3">
                  <c:v>97.083333333333329</c:v>
                </c:pt>
                <c:pt idx="4">
                  <c:v>87.583333333333329</c:v>
                </c:pt>
                <c:pt idx="5">
                  <c:v>88.666666666666671</c:v>
                </c:pt>
                <c:pt idx="6">
                  <c:v>117.33333333333333</c:v>
                </c:pt>
                <c:pt idx="7">
                  <c:v>114.83333333333333</c:v>
                </c:pt>
                <c:pt idx="8">
                  <c:v>109.5</c:v>
                </c:pt>
                <c:pt idx="9">
                  <c:v>113.91666666666667</c:v>
                </c:pt>
                <c:pt idx="10">
                  <c:v>114.75</c:v>
                </c:pt>
                <c:pt idx="11">
                  <c:v>119</c:v>
                </c:pt>
                <c:pt idx="12">
                  <c:v>120.25</c:v>
                </c:pt>
                <c:pt idx="13">
                  <c:v>121.83333333333333</c:v>
                </c:pt>
                <c:pt idx="14">
                  <c:v>110.33333333333333</c:v>
                </c:pt>
                <c:pt idx="15">
                  <c:v>99.166666666666671</c:v>
                </c:pt>
                <c:pt idx="16">
                  <c:v>97.25</c:v>
                </c:pt>
                <c:pt idx="17">
                  <c:v>289.5</c:v>
                </c:pt>
                <c:pt idx="18">
                  <c:v>116.66666666666667</c:v>
                </c:pt>
                <c:pt idx="19">
                  <c:v>90.916666666666671</c:v>
                </c:pt>
                <c:pt idx="20">
                  <c:v>93.583333333333329</c:v>
                </c:pt>
                <c:pt idx="21">
                  <c:v>105.16666666666667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D-4EAC-A516-8BE84517494E}"/>
            </c:ext>
          </c:extLst>
        </c:ser>
        <c:ser>
          <c:idx val="1"/>
          <c:order val="1"/>
          <c:tx>
            <c:strRef>
              <c:f>Tabell!$L$2</c:f>
              <c:strCache>
                <c:ptCount val="1"/>
                <c:pt idx="0">
                  <c:v>1 - 3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Tabell!$L$3:$L$24</c:f>
              <c:numCache>
                <c:formatCode>0</c:formatCode>
                <c:ptCount val="22"/>
                <c:pt idx="0">
                  <c:v>92.333333333333329</c:v>
                </c:pt>
                <c:pt idx="1">
                  <c:v>96.75</c:v>
                </c:pt>
                <c:pt idx="2">
                  <c:v>97.416666666666671</c:v>
                </c:pt>
                <c:pt idx="3">
                  <c:v>100.16666666666667</c:v>
                </c:pt>
                <c:pt idx="4">
                  <c:v>85.333333333333329</c:v>
                </c:pt>
                <c:pt idx="5">
                  <c:v>87.166666666666671</c:v>
                </c:pt>
                <c:pt idx="6">
                  <c:v>123.75</c:v>
                </c:pt>
                <c:pt idx="7">
                  <c:v>129.91666666666666</c:v>
                </c:pt>
                <c:pt idx="8">
                  <c:v>127.08333333333333</c:v>
                </c:pt>
                <c:pt idx="9">
                  <c:v>141.91666666666666</c:v>
                </c:pt>
                <c:pt idx="10">
                  <c:v>164.33333333333334</c:v>
                </c:pt>
                <c:pt idx="11">
                  <c:v>169.58333333333334</c:v>
                </c:pt>
                <c:pt idx="12">
                  <c:v>162.75</c:v>
                </c:pt>
                <c:pt idx="13">
                  <c:v>151.08333333333334</c:v>
                </c:pt>
                <c:pt idx="14">
                  <c:v>158</c:v>
                </c:pt>
                <c:pt idx="15">
                  <c:v>146.41666666666666</c:v>
                </c:pt>
                <c:pt idx="16">
                  <c:v>141.08333333333334</c:v>
                </c:pt>
                <c:pt idx="17">
                  <c:v>402.83333333333331</c:v>
                </c:pt>
                <c:pt idx="18">
                  <c:v>200.16666666666666</c:v>
                </c:pt>
                <c:pt idx="19">
                  <c:v>137.66666666666666</c:v>
                </c:pt>
                <c:pt idx="20">
                  <c:v>133.83333333333334</c:v>
                </c:pt>
                <c:pt idx="21">
                  <c:v>138.16666666666666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D-4EAC-A516-8BE84517494E}"/>
            </c:ext>
          </c:extLst>
        </c:ser>
        <c:ser>
          <c:idx val="2"/>
          <c:order val="2"/>
          <c:tx>
            <c:strRef>
              <c:f>Tabell!$M$2</c:f>
              <c:strCache>
                <c:ptCount val="1"/>
                <c:pt idx="0">
                  <c:v>3 - 6 mån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Tabell!$M$3:$M$24</c:f>
              <c:numCache>
                <c:formatCode>0</c:formatCode>
                <c:ptCount val="22"/>
                <c:pt idx="0">
                  <c:v>45.666666666666664</c:v>
                </c:pt>
                <c:pt idx="1">
                  <c:v>58</c:v>
                </c:pt>
                <c:pt idx="2">
                  <c:v>57.75</c:v>
                </c:pt>
                <c:pt idx="3">
                  <c:v>55.583333333333336</c:v>
                </c:pt>
                <c:pt idx="4">
                  <c:v>48.916666666666664</c:v>
                </c:pt>
                <c:pt idx="5">
                  <c:v>47.666666666666664</c:v>
                </c:pt>
                <c:pt idx="6">
                  <c:v>67.416666666666671</c:v>
                </c:pt>
                <c:pt idx="7">
                  <c:v>84.583333333333329</c:v>
                </c:pt>
                <c:pt idx="8">
                  <c:v>76.666666666666671</c:v>
                </c:pt>
                <c:pt idx="9">
                  <c:v>89</c:v>
                </c:pt>
                <c:pt idx="10">
                  <c:v>105.41666666666667</c:v>
                </c:pt>
                <c:pt idx="11">
                  <c:v>136.25</c:v>
                </c:pt>
                <c:pt idx="12">
                  <c:v>114.25</c:v>
                </c:pt>
                <c:pt idx="13">
                  <c:v>109.5</c:v>
                </c:pt>
                <c:pt idx="14">
                  <c:v>119.16666666666667</c:v>
                </c:pt>
                <c:pt idx="15">
                  <c:v>110.25</c:v>
                </c:pt>
                <c:pt idx="16">
                  <c:v>114.25</c:v>
                </c:pt>
                <c:pt idx="17">
                  <c:v>353.5</c:v>
                </c:pt>
                <c:pt idx="18">
                  <c:v>187.5</c:v>
                </c:pt>
                <c:pt idx="19">
                  <c:v>123.83333333333333</c:v>
                </c:pt>
                <c:pt idx="20">
                  <c:v>116.25</c:v>
                </c:pt>
                <c:pt idx="21">
                  <c:v>131.41666666666666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D-4EAC-A516-8BE84517494E}"/>
            </c:ext>
          </c:extLst>
        </c:ser>
        <c:ser>
          <c:idx val="3"/>
          <c:order val="3"/>
          <c:tx>
            <c:strRef>
              <c:f>Tabell!$N$2</c:f>
              <c:strCache>
                <c:ptCount val="1"/>
                <c:pt idx="0">
                  <c:v>6 mån-1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Tabell!$N$3:$N$24</c:f>
              <c:numCache>
                <c:formatCode>0</c:formatCode>
                <c:ptCount val="22"/>
                <c:pt idx="0">
                  <c:v>26.916666666666668</c:v>
                </c:pt>
                <c:pt idx="1">
                  <c:v>34.5</c:v>
                </c:pt>
                <c:pt idx="2">
                  <c:v>34.666666666666664</c:v>
                </c:pt>
                <c:pt idx="3">
                  <c:v>32.083333333333336</c:v>
                </c:pt>
                <c:pt idx="4">
                  <c:v>35.166666666666664</c:v>
                </c:pt>
                <c:pt idx="5">
                  <c:v>29.083333333333332</c:v>
                </c:pt>
                <c:pt idx="6">
                  <c:v>43.833333333333336</c:v>
                </c:pt>
                <c:pt idx="7">
                  <c:v>58.583333333333336</c:v>
                </c:pt>
                <c:pt idx="8">
                  <c:v>43.75</c:v>
                </c:pt>
                <c:pt idx="9">
                  <c:v>58</c:v>
                </c:pt>
                <c:pt idx="10">
                  <c:v>66.25</c:v>
                </c:pt>
                <c:pt idx="11">
                  <c:v>93.583333333333329</c:v>
                </c:pt>
                <c:pt idx="12">
                  <c:v>87.916666666666671</c:v>
                </c:pt>
                <c:pt idx="13">
                  <c:v>83.416666666666671</c:v>
                </c:pt>
                <c:pt idx="14">
                  <c:v>86.583333333333329</c:v>
                </c:pt>
                <c:pt idx="15">
                  <c:v>88.25</c:v>
                </c:pt>
                <c:pt idx="16">
                  <c:v>88.833333333333329</c:v>
                </c:pt>
                <c:pt idx="17">
                  <c:v>279.41666666666669</c:v>
                </c:pt>
                <c:pt idx="18">
                  <c:v>266.16666666666669</c:v>
                </c:pt>
                <c:pt idx="19">
                  <c:v>123</c:v>
                </c:pt>
                <c:pt idx="20">
                  <c:v>107</c:v>
                </c:pt>
                <c:pt idx="21">
                  <c:v>124.25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AD-4EAC-A516-8BE84517494E}"/>
            </c:ext>
          </c:extLst>
        </c:ser>
        <c:ser>
          <c:idx val="4"/>
          <c:order val="4"/>
          <c:tx>
            <c:strRef>
              <c:f>Tabell!$O$2</c:f>
              <c:strCache>
                <c:ptCount val="1"/>
                <c:pt idx="0">
                  <c:v>Under 2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Tabell!$O$3:$O$24</c:f>
              <c:numCache>
                <c:formatCode>0</c:formatCode>
                <c:ptCount val="22"/>
                <c:pt idx="0">
                  <c:v>11.583333333333334</c:v>
                </c:pt>
                <c:pt idx="1">
                  <c:v>17.083333333333332</c:v>
                </c:pt>
                <c:pt idx="2">
                  <c:v>18.25</c:v>
                </c:pt>
                <c:pt idx="3">
                  <c:v>10.833333333333334</c:v>
                </c:pt>
                <c:pt idx="4">
                  <c:v>14.833333333333334</c:v>
                </c:pt>
                <c:pt idx="5">
                  <c:v>14.166666666666666</c:v>
                </c:pt>
                <c:pt idx="6">
                  <c:v>15.833333333333334</c:v>
                </c:pt>
                <c:pt idx="7">
                  <c:v>31.583333333333332</c:v>
                </c:pt>
                <c:pt idx="8">
                  <c:v>24.083333333333332</c:v>
                </c:pt>
                <c:pt idx="9">
                  <c:v>22.333333333333332</c:v>
                </c:pt>
                <c:pt idx="10">
                  <c:v>28.916666666666668</c:v>
                </c:pt>
                <c:pt idx="11">
                  <c:v>40.583333333333336</c:v>
                </c:pt>
                <c:pt idx="12">
                  <c:v>41.916666666666664</c:v>
                </c:pt>
                <c:pt idx="13">
                  <c:v>47.416666666666664</c:v>
                </c:pt>
                <c:pt idx="14">
                  <c:v>45.25</c:v>
                </c:pt>
                <c:pt idx="15">
                  <c:v>57.083333333333336</c:v>
                </c:pt>
                <c:pt idx="16">
                  <c:v>46.916666666666664</c:v>
                </c:pt>
                <c:pt idx="17">
                  <c:v>86.583333333333329</c:v>
                </c:pt>
                <c:pt idx="18">
                  <c:v>210.16666666666666</c:v>
                </c:pt>
                <c:pt idx="19">
                  <c:v>101.08333333333333</c:v>
                </c:pt>
                <c:pt idx="20">
                  <c:v>84.25</c:v>
                </c:pt>
                <c:pt idx="21">
                  <c:v>91.166666666666671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D-4EAC-A516-8BE84517494E}"/>
            </c:ext>
          </c:extLst>
        </c:ser>
        <c:ser>
          <c:idx val="5"/>
          <c:order val="5"/>
          <c:tx>
            <c:strRef>
              <c:f>Tabell!$P$2</c:f>
              <c:strCache>
                <c:ptCount val="1"/>
                <c:pt idx="0">
                  <c:v>Över 2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Tabell!$J$3:$J$24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Tabell!$P$3:$P$24</c:f>
              <c:numCache>
                <c:formatCode>0</c:formatCode>
                <c:ptCount val="22"/>
                <c:pt idx="0">
                  <c:v>9.9166666666666661</c:v>
                </c:pt>
                <c:pt idx="1">
                  <c:v>8.6666666666666661</c:v>
                </c:pt>
                <c:pt idx="2">
                  <c:v>7.166666666666667</c:v>
                </c:pt>
                <c:pt idx="3">
                  <c:v>5.333333333333333</c:v>
                </c:pt>
                <c:pt idx="4">
                  <c:v>5.5</c:v>
                </c:pt>
                <c:pt idx="5">
                  <c:v>6.666666666666667</c:v>
                </c:pt>
                <c:pt idx="6">
                  <c:v>8.9166666666666661</c:v>
                </c:pt>
                <c:pt idx="7">
                  <c:v>11.916666666666666</c:v>
                </c:pt>
                <c:pt idx="8">
                  <c:v>16.583333333333332</c:v>
                </c:pt>
                <c:pt idx="9">
                  <c:v>16.916666666666668</c:v>
                </c:pt>
                <c:pt idx="10">
                  <c:v>20.083333333333332</c:v>
                </c:pt>
                <c:pt idx="11">
                  <c:v>19.666666666666668</c:v>
                </c:pt>
                <c:pt idx="12">
                  <c:v>25.5</c:v>
                </c:pt>
                <c:pt idx="13">
                  <c:v>26</c:v>
                </c:pt>
                <c:pt idx="14">
                  <c:v>29.333333333333332</c:v>
                </c:pt>
                <c:pt idx="15">
                  <c:v>31.083333333333332</c:v>
                </c:pt>
                <c:pt idx="16">
                  <c:v>42.416666666666664</c:v>
                </c:pt>
                <c:pt idx="17">
                  <c:v>43.25</c:v>
                </c:pt>
                <c:pt idx="18">
                  <c:v>67.583333333333329</c:v>
                </c:pt>
                <c:pt idx="19">
                  <c:v>99.416666666666671</c:v>
                </c:pt>
                <c:pt idx="20">
                  <c:v>97.25</c:v>
                </c:pt>
                <c:pt idx="21">
                  <c:v>104.08333333333333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D-4EAC-A516-8BE845174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492352"/>
        <c:axId val="137493888"/>
      </c:barChart>
      <c:catAx>
        <c:axId val="1374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3749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938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37492352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Antal arbetslösa efter arbetslöshetens längd år 2003–2024</c:v>
            </c:pt>
          </c:strCache>
        </c:strRef>
      </c:tx>
      <c:layout>
        <c:manualLayout>
          <c:xMode val="edge"/>
          <c:yMode val="edge"/>
          <c:x val="0.25802256331132911"/>
          <c:y val="1.8801634591358772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1682798897578271E-2"/>
          <c:y val="0.12384171275137262"/>
          <c:w val="0.9332981687435371"/>
          <c:h val="0.706847892046108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Tabell!$F$2</c:f>
              <c:strCache>
                <c:ptCount val="1"/>
                <c:pt idx="0">
                  <c:v>6 mån-1 år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Tabell!$B$3:$B$266</c:f>
              <c:numCache>
                <c:formatCode>mmmm</c:formatCode>
                <c:ptCount val="26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  <c:pt idx="252">
                  <c:v>45292</c:v>
                </c:pt>
                <c:pt idx="253">
                  <c:v>45323</c:v>
                </c:pt>
                <c:pt idx="254">
                  <c:v>45352</c:v>
                </c:pt>
                <c:pt idx="255">
                  <c:v>45383</c:v>
                </c:pt>
                <c:pt idx="256">
                  <c:v>45413</c:v>
                </c:pt>
                <c:pt idx="257">
                  <c:v>45444</c:v>
                </c:pt>
                <c:pt idx="258">
                  <c:v>45474</c:v>
                </c:pt>
                <c:pt idx="259">
                  <c:v>45505</c:v>
                </c:pt>
                <c:pt idx="260">
                  <c:v>45536</c:v>
                </c:pt>
                <c:pt idx="261">
                  <c:v>45566</c:v>
                </c:pt>
                <c:pt idx="262">
                  <c:v>45597</c:v>
                </c:pt>
                <c:pt idx="263">
                  <c:v>45627</c:v>
                </c:pt>
              </c:numCache>
            </c:numRef>
          </c:cat>
          <c:val>
            <c:numRef>
              <c:f>Tabell!$F$3:$F$266</c:f>
              <c:numCache>
                <c:formatCode>General</c:formatCode>
                <c:ptCount val="264"/>
                <c:pt idx="0">
                  <c:v>19</c:v>
                </c:pt>
                <c:pt idx="1">
                  <c:v>27</c:v>
                </c:pt>
                <c:pt idx="2">
                  <c:v>34</c:v>
                </c:pt>
                <c:pt idx="3">
                  <c:v>37</c:v>
                </c:pt>
                <c:pt idx="4">
                  <c:v>30</c:v>
                </c:pt>
                <c:pt idx="5">
                  <c:v>29</c:v>
                </c:pt>
                <c:pt idx="6">
                  <c:v>26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28</c:v>
                </c:pt>
                <c:pt idx="13">
                  <c:v>32</c:v>
                </c:pt>
                <c:pt idx="14">
                  <c:v>41</c:v>
                </c:pt>
                <c:pt idx="15">
                  <c:v>42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34</c:v>
                </c:pt>
                <c:pt idx="20">
                  <c:v>28</c:v>
                </c:pt>
                <c:pt idx="21">
                  <c:v>30</c:v>
                </c:pt>
                <c:pt idx="22">
                  <c:v>35</c:v>
                </c:pt>
                <c:pt idx="23">
                  <c:v>41</c:v>
                </c:pt>
                <c:pt idx="24">
                  <c:v>34</c:v>
                </c:pt>
                <c:pt idx="25">
                  <c:v>51</c:v>
                </c:pt>
                <c:pt idx="26">
                  <c:v>54</c:v>
                </c:pt>
                <c:pt idx="27">
                  <c:v>50</c:v>
                </c:pt>
                <c:pt idx="28">
                  <c:v>49</c:v>
                </c:pt>
                <c:pt idx="29">
                  <c:v>39</c:v>
                </c:pt>
                <c:pt idx="30">
                  <c:v>34</c:v>
                </c:pt>
                <c:pt idx="31">
                  <c:v>25</c:v>
                </c:pt>
                <c:pt idx="32">
                  <c:v>17</c:v>
                </c:pt>
                <c:pt idx="33">
                  <c:v>21</c:v>
                </c:pt>
                <c:pt idx="34">
                  <c:v>22</c:v>
                </c:pt>
                <c:pt idx="35">
                  <c:v>20</c:v>
                </c:pt>
                <c:pt idx="36">
                  <c:v>21</c:v>
                </c:pt>
                <c:pt idx="37">
                  <c:v>42</c:v>
                </c:pt>
                <c:pt idx="38">
                  <c:v>48</c:v>
                </c:pt>
                <c:pt idx="39">
                  <c:v>48</c:v>
                </c:pt>
                <c:pt idx="40">
                  <c:v>32</c:v>
                </c:pt>
                <c:pt idx="41">
                  <c:v>30</c:v>
                </c:pt>
                <c:pt idx="42">
                  <c:v>33</c:v>
                </c:pt>
                <c:pt idx="43">
                  <c:v>30</c:v>
                </c:pt>
                <c:pt idx="44">
                  <c:v>19</c:v>
                </c:pt>
                <c:pt idx="45">
                  <c:v>22</c:v>
                </c:pt>
                <c:pt idx="46">
                  <c:v>27</c:v>
                </c:pt>
                <c:pt idx="47">
                  <c:v>33</c:v>
                </c:pt>
                <c:pt idx="48">
                  <c:v>41</c:v>
                </c:pt>
                <c:pt idx="49">
                  <c:v>46</c:v>
                </c:pt>
                <c:pt idx="50">
                  <c:v>51</c:v>
                </c:pt>
                <c:pt idx="51">
                  <c:v>56</c:v>
                </c:pt>
                <c:pt idx="52">
                  <c:v>40</c:v>
                </c:pt>
                <c:pt idx="53">
                  <c:v>38</c:v>
                </c:pt>
                <c:pt idx="54">
                  <c:v>34</c:v>
                </c:pt>
                <c:pt idx="55">
                  <c:v>27</c:v>
                </c:pt>
                <c:pt idx="56">
                  <c:v>23</c:v>
                </c:pt>
                <c:pt idx="57">
                  <c:v>23</c:v>
                </c:pt>
                <c:pt idx="58">
                  <c:v>20</c:v>
                </c:pt>
                <c:pt idx="59">
                  <c:v>23</c:v>
                </c:pt>
                <c:pt idx="60">
                  <c:v>20</c:v>
                </c:pt>
                <c:pt idx="61">
                  <c:v>22</c:v>
                </c:pt>
                <c:pt idx="62">
                  <c:v>37</c:v>
                </c:pt>
                <c:pt idx="63">
                  <c:v>38</c:v>
                </c:pt>
                <c:pt idx="64">
                  <c:v>33</c:v>
                </c:pt>
                <c:pt idx="65">
                  <c:v>30</c:v>
                </c:pt>
                <c:pt idx="66">
                  <c:v>28</c:v>
                </c:pt>
                <c:pt idx="67">
                  <c:v>25</c:v>
                </c:pt>
                <c:pt idx="68">
                  <c:v>27</c:v>
                </c:pt>
                <c:pt idx="69">
                  <c:v>27</c:v>
                </c:pt>
                <c:pt idx="70">
                  <c:v>31</c:v>
                </c:pt>
                <c:pt idx="71">
                  <c:v>31</c:v>
                </c:pt>
                <c:pt idx="72">
                  <c:v>29</c:v>
                </c:pt>
                <c:pt idx="73">
                  <c:v>35</c:v>
                </c:pt>
                <c:pt idx="74">
                  <c:v>45</c:v>
                </c:pt>
                <c:pt idx="75">
                  <c:v>45</c:v>
                </c:pt>
                <c:pt idx="76">
                  <c:v>40</c:v>
                </c:pt>
                <c:pt idx="77">
                  <c:v>42</c:v>
                </c:pt>
                <c:pt idx="78">
                  <c:v>47</c:v>
                </c:pt>
                <c:pt idx="79">
                  <c:v>52</c:v>
                </c:pt>
                <c:pt idx="80">
                  <c:v>46</c:v>
                </c:pt>
                <c:pt idx="81">
                  <c:v>45</c:v>
                </c:pt>
                <c:pt idx="82">
                  <c:v>46</c:v>
                </c:pt>
                <c:pt idx="83">
                  <c:v>54</c:v>
                </c:pt>
                <c:pt idx="84">
                  <c:v>63</c:v>
                </c:pt>
                <c:pt idx="85">
                  <c:v>73</c:v>
                </c:pt>
                <c:pt idx="86">
                  <c:v>72</c:v>
                </c:pt>
                <c:pt idx="87">
                  <c:v>77</c:v>
                </c:pt>
                <c:pt idx="88">
                  <c:v>74</c:v>
                </c:pt>
                <c:pt idx="89">
                  <c:v>65</c:v>
                </c:pt>
                <c:pt idx="90">
                  <c:v>62</c:v>
                </c:pt>
                <c:pt idx="91">
                  <c:v>53</c:v>
                </c:pt>
                <c:pt idx="92">
                  <c:v>43</c:v>
                </c:pt>
                <c:pt idx="93">
                  <c:v>37</c:v>
                </c:pt>
                <c:pt idx="94">
                  <c:v>39</c:v>
                </c:pt>
                <c:pt idx="95">
                  <c:v>45</c:v>
                </c:pt>
                <c:pt idx="96">
                  <c:v>49</c:v>
                </c:pt>
                <c:pt idx="97">
                  <c:v>55</c:v>
                </c:pt>
                <c:pt idx="98">
                  <c:v>60</c:v>
                </c:pt>
                <c:pt idx="99">
                  <c:v>61</c:v>
                </c:pt>
                <c:pt idx="100">
                  <c:v>53</c:v>
                </c:pt>
                <c:pt idx="101">
                  <c:v>43</c:v>
                </c:pt>
                <c:pt idx="102">
                  <c:v>43</c:v>
                </c:pt>
                <c:pt idx="103">
                  <c:v>40</c:v>
                </c:pt>
                <c:pt idx="104">
                  <c:v>28</c:v>
                </c:pt>
                <c:pt idx="105">
                  <c:v>24</c:v>
                </c:pt>
                <c:pt idx="106">
                  <c:v>31</c:v>
                </c:pt>
                <c:pt idx="107">
                  <c:v>38</c:v>
                </c:pt>
                <c:pt idx="108">
                  <c:v>40</c:v>
                </c:pt>
                <c:pt idx="109">
                  <c:v>55</c:v>
                </c:pt>
                <c:pt idx="110">
                  <c:v>74</c:v>
                </c:pt>
                <c:pt idx="111">
                  <c:v>81</c:v>
                </c:pt>
                <c:pt idx="112">
                  <c:v>64</c:v>
                </c:pt>
                <c:pt idx="113">
                  <c:v>58</c:v>
                </c:pt>
                <c:pt idx="114">
                  <c:v>63</c:v>
                </c:pt>
                <c:pt idx="115">
                  <c:v>55</c:v>
                </c:pt>
                <c:pt idx="116">
                  <c:v>47</c:v>
                </c:pt>
                <c:pt idx="117">
                  <c:v>45</c:v>
                </c:pt>
                <c:pt idx="118">
                  <c:v>56</c:v>
                </c:pt>
                <c:pt idx="119">
                  <c:v>58</c:v>
                </c:pt>
                <c:pt idx="120">
                  <c:v>69</c:v>
                </c:pt>
                <c:pt idx="121">
                  <c:v>72</c:v>
                </c:pt>
                <c:pt idx="122">
                  <c:v>88</c:v>
                </c:pt>
                <c:pt idx="123">
                  <c:v>95</c:v>
                </c:pt>
                <c:pt idx="124">
                  <c:v>77</c:v>
                </c:pt>
                <c:pt idx="125">
                  <c:v>67</c:v>
                </c:pt>
                <c:pt idx="126">
                  <c:v>66</c:v>
                </c:pt>
                <c:pt idx="127">
                  <c:v>58</c:v>
                </c:pt>
                <c:pt idx="128">
                  <c:v>49</c:v>
                </c:pt>
                <c:pt idx="129">
                  <c:v>39</c:v>
                </c:pt>
                <c:pt idx="130">
                  <c:v>48</c:v>
                </c:pt>
                <c:pt idx="131">
                  <c:v>67</c:v>
                </c:pt>
                <c:pt idx="132">
                  <c:v>59</c:v>
                </c:pt>
                <c:pt idx="133">
                  <c:v>84</c:v>
                </c:pt>
                <c:pt idx="134">
                  <c:v>109</c:v>
                </c:pt>
                <c:pt idx="135">
                  <c:v>111</c:v>
                </c:pt>
                <c:pt idx="136">
                  <c:v>105</c:v>
                </c:pt>
                <c:pt idx="137">
                  <c:v>99</c:v>
                </c:pt>
                <c:pt idx="138">
                  <c:v>104</c:v>
                </c:pt>
                <c:pt idx="139">
                  <c:v>88</c:v>
                </c:pt>
                <c:pt idx="140">
                  <c:v>76</c:v>
                </c:pt>
                <c:pt idx="141">
                  <c:v>80</c:v>
                </c:pt>
                <c:pt idx="142">
                  <c:v>101</c:v>
                </c:pt>
                <c:pt idx="143">
                  <c:v>107</c:v>
                </c:pt>
                <c:pt idx="144">
                  <c:v>97</c:v>
                </c:pt>
                <c:pt idx="145">
                  <c:v>108</c:v>
                </c:pt>
                <c:pt idx="146">
                  <c:v>114</c:v>
                </c:pt>
                <c:pt idx="147">
                  <c:v>115</c:v>
                </c:pt>
                <c:pt idx="148">
                  <c:v>91</c:v>
                </c:pt>
                <c:pt idx="149">
                  <c:v>79</c:v>
                </c:pt>
                <c:pt idx="150">
                  <c:v>80</c:v>
                </c:pt>
                <c:pt idx="151">
                  <c:v>73</c:v>
                </c:pt>
                <c:pt idx="152">
                  <c:v>69</c:v>
                </c:pt>
                <c:pt idx="153">
                  <c:v>65</c:v>
                </c:pt>
                <c:pt idx="154">
                  <c:v>79</c:v>
                </c:pt>
                <c:pt idx="155">
                  <c:v>85</c:v>
                </c:pt>
                <c:pt idx="156">
                  <c:v>82</c:v>
                </c:pt>
                <c:pt idx="157">
                  <c:v>89</c:v>
                </c:pt>
                <c:pt idx="158">
                  <c:v>102</c:v>
                </c:pt>
                <c:pt idx="159">
                  <c:v>101</c:v>
                </c:pt>
                <c:pt idx="160">
                  <c:v>99</c:v>
                </c:pt>
                <c:pt idx="161">
                  <c:v>81</c:v>
                </c:pt>
                <c:pt idx="162">
                  <c:v>90</c:v>
                </c:pt>
                <c:pt idx="163">
                  <c:v>81</c:v>
                </c:pt>
                <c:pt idx="164">
                  <c:v>72</c:v>
                </c:pt>
                <c:pt idx="165">
                  <c:v>62</c:v>
                </c:pt>
                <c:pt idx="166">
                  <c:v>68</c:v>
                </c:pt>
                <c:pt idx="167">
                  <c:v>74</c:v>
                </c:pt>
                <c:pt idx="168">
                  <c:v>77</c:v>
                </c:pt>
                <c:pt idx="169">
                  <c:v>82</c:v>
                </c:pt>
                <c:pt idx="170">
                  <c:v>78</c:v>
                </c:pt>
                <c:pt idx="171">
                  <c:v>99</c:v>
                </c:pt>
                <c:pt idx="172">
                  <c:v>84</c:v>
                </c:pt>
                <c:pt idx="173">
                  <c:v>85</c:v>
                </c:pt>
                <c:pt idx="174">
                  <c:v>95</c:v>
                </c:pt>
                <c:pt idx="175">
                  <c:v>96</c:v>
                </c:pt>
                <c:pt idx="176">
                  <c:v>95</c:v>
                </c:pt>
                <c:pt idx="177">
                  <c:v>94</c:v>
                </c:pt>
                <c:pt idx="178">
                  <c:v>74</c:v>
                </c:pt>
                <c:pt idx="179">
                  <c:v>80</c:v>
                </c:pt>
                <c:pt idx="180">
                  <c:v>76</c:v>
                </c:pt>
                <c:pt idx="181">
                  <c:v>92</c:v>
                </c:pt>
                <c:pt idx="182">
                  <c:v>108</c:v>
                </c:pt>
                <c:pt idx="183">
                  <c:v>113</c:v>
                </c:pt>
                <c:pt idx="184">
                  <c:v>99</c:v>
                </c:pt>
                <c:pt idx="185">
                  <c:v>87</c:v>
                </c:pt>
                <c:pt idx="186">
                  <c:v>102</c:v>
                </c:pt>
                <c:pt idx="187">
                  <c:v>93</c:v>
                </c:pt>
                <c:pt idx="188">
                  <c:v>81</c:v>
                </c:pt>
                <c:pt idx="189">
                  <c:v>78</c:v>
                </c:pt>
                <c:pt idx="190">
                  <c:v>60</c:v>
                </c:pt>
                <c:pt idx="191">
                  <c:v>70</c:v>
                </c:pt>
                <c:pt idx="192">
                  <c:v>63</c:v>
                </c:pt>
                <c:pt idx="193">
                  <c:v>76</c:v>
                </c:pt>
                <c:pt idx="194">
                  <c:v>84</c:v>
                </c:pt>
                <c:pt idx="195">
                  <c:v>99</c:v>
                </c:pt>
                <c:pt idx="196">
                  <c:v>92</c:v>
                </c:pt>
                <c:pt idx="197">
                  <c:v>102</c:v>
                </c:pt>
                <c:pt idx="198">
                  <c:v>110</c:v>
                </c:pt>
                <c:pt idx="199">
                  <c:v>87</c:v>
                </c:pt>
                <c:pt idx="200">
                  <c:v>84</c:v>
                </c:pt>
                <c:pt idx="201">
                  <c:v>84</c:v>
                </c:pt>
                <c:pt idx="202">
                  <c:v>89</c:v>
                </c:pt>
                <c:pt idx="203">
                  <c:v>96</c:v>
                </c:pt>
                <c:pt idx="204">
                  <c:v>84</c:v>
                </c:pt>
                <c:pt idx="205">
                  <c:v>99</c:v>
                </c:pt>
                <c:pt idx="206">
                  <c:v>120</c:v>
                </c:pt>
                <c:pt idx="207">
                  <c:v>142</c:v>
                </c:pt>
                <c:pt idx="208">
                  <c:v>143</c:v>
                </c:pt>
                <c:pt idx="209">
                  <c:v>149</c:v>
                </c:pt>
                <c:pt idx="210">
                  <c:v>162</c:v>
                </c:pt>
                <c:pt idx="211">
                  <c:v>163</c:v>
                </c:pt>
                <c:pt idx="212">
                  <c:v>463</c:v>
                </c:pt>
                <c:pt idx="213">
                  <c:v>655</c:v>
                </c:pt>
                <c:pt idx="214">
                  <c:v>609</c:v>
                </c:pt>
                <c:pt idx="215">
                  <c:v>564</c:v>
                </c:pt>
                <c:pt idx="216">
                  <c:v>543</c:v>
                </c:pt>
                <c:pt idx="217">
                  <c:v>541</c:v>
                </c:pt>
                <c:pt idx="218">
                  <c:v>486</c:v>
                </c:pt>
                <c:pt idx="219">
                  <c:v>247</c:v>
                </c:pt>
                <c:pt idx="220">
                  <c:v>212</c:v>
                </c:pt>
                <c:pt idx="221">
                  <c:v>212</c:v>
                </c:pt>
                <c:pt idx="222">
                  <c:v>209</c:v>
                </c:pt>
                <c:pt idx="223">
                  <c:v>170</c:v>
                </c:pt>
                <c:pt idx="224">
                  <c:v>157</c:v>
                </c:pt>
                <c:pt idx="225">
                  <c:v>151</c:v>
                </c:pt>
                <c:pt idx="226">
                  <c:v>138</c:v>
                </c:pt>
                <c:pt idx="227">
                  <c:v>128</c:v>
                </c:pt>
                <c:pt idx="228">
                  <c:v>122</c:v>
                </c:pt>
                <c:pt idx="229">
                  <c:v>143</c:v>
                </c:pt>
                <c:pt idx="230">
                  <c:v>146</c:v>
                </c:pt>
                <c:pt idx="231">
                  <c:v>135</c:v>
                </c:pt>
                <c:pt idx="232">
                  <c:v>128</c:v>
                </c:pt>
                <c:pt idx="233">
                  <c:v>127</c:v>
                </c:pt>
                <c:pt idx="234">
                  <c:v>141</c:v>
                </c:pt>
                <c:pt idx="235">
                  <c:v>121</c:v>
                </c:pt>
                <c:pt idx="236">
                  <c:v>110</c:v>
                </c:pt>
                <c:pt idx="237">
                  <c:v>97</c:v>
                </c:pt>
                <c:pt idx="238">
                  <c:v>101</c:v>
                </c:pt>
                <c:pt idx="239">
                  <c:v>105</c:v>
                </c:pt>
                <c:pt idx="240">
                  <c:v>99</c:v>
                </c:pt>
                <c:pt idx="241">
                  <c:v>108</c:v>
                </c:pt>
                <c:pt idx="242">
                  <c:v>122</c:v>
                </c:pt>
                <c:pt idx="243">
                  <c:v>127</c:v>
                </c:pt>
                <c:pt idx="244">
                  <c:v>108</c:v>
                </c:pt>
                <c:pt idx="245">
                  <c:v>111</c:v>
                </c:pt>
                <c:pt idx="246">
                  <c:v>108</c:v>
                </c:pt>
                <c:pt idx="247">
                  <c:v>103</c:v>
                </c:pt>
                <c:pt idx="248">
                  <c:v>100</c:v>
                </c:pt>
                <c:pt idx="249">
                  <c:v>95</c:v>
                </c:pt>
                <c:pt idx="250">
                  <c:v>97</c:v>
                </c:pt>
                <c:pt idx="251">
                  <c:v>106</c:v>
                </c:pt>
                <c:pt idx="252">
                  <c:v>96</c:v>
                </c:pt>
                <c:pt idx="253">
                  <c:v>111</c:v>
                </c:pt>
                <c:pt idx="254">
                  <c:v>146</c:v>
                </c:pt>
                <c:pt idx="255">
                  <c:v>139</c:v>
                </c:pt>
                <c:pt idx="256">
                  <c:v>112</c:v>
                </c:pt>
                <c:pt idx="257">
                  <c:v>130</c:v>
                </c:pt>
                <c:pt idx="258">
                  <c:v>139</c:v>
                </c:pt>
                <c:pt idx="259">
                  <c:v>121</c:v>
                </c:pt>
                <c:pt idx="260">
                  <c:v>120</c:v>
                </c:pt>
                <c:pt idx="261">
                  <c:v>121</c:v>
                </c:pt>
                <c:pt idx="262">
                  <c:v>129</c:v>
                </c:pt>
                <c:pt idx="26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4-4C1D-AC8E-F62ACBC24771}"/>
            </c:ext>
          </c:extLst>
        </c:ser>
        <c:ser>
          <c:idx val="1"/>
          <c:order val="1"/>
          <c:tx>
            <c:strRef>
              <c:f>Tabell!$G$2</c:f>
              <c:strCache>
                <c:ptCount val="1"/>
                <c:pt idx="0">
                  <c:v>Under 2 år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Tabell!$B$3:$B$266</c:f>
              <c:numCache>
                <c:formatCode>mmmm</c:formatCode>
                <c:ptCount val="26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  <c:pt idx="252">
                  <c:v>45292</c:v>
                </c:pt>
                <c:pt idx="253">
                  <c:v>45323</c:v>
                </c:pt>
                <c:pt idx="254">
                  <c:v>45352</c:v>
                </c:pt>
                <c:pt idx="255">
                  <c:v>45383</c:v>
                </c:pt>
                <c:pt idx="256">
                  <c:v>45413</c:v>
                </c:pt>
                <c:pt idx="257">
                  <c:v>45444</c:v>
                </c:pt>
                <c:pt idx="258">
                  <c:v>45474</c:v>
                </c:pt>
                <c:pt idx="259">
                  <c:v>45505</c:v>
                </c:pt>
                <c:pt idx="260">
                  <c:v>45536</c:v>
                </c:pt>
                <c:pt idx="261">
                  <c:v>45566</c:v>
                </c:pt>
                <c:pt idx="262">
                  <c:v>45597</c:v>
                </c:pt>
                <c:pt idx="263">
                  <c:v>45627</c:v>
                </c:pt>
              </c:numCache>
            </c:numRef>
          </c:cat>
          <c:val>
            <c:numRef>
              <c:f>Tabell!$G$3:$G$266</c:f>
              <c:numCache>
                <c:formatCode>General</c:formatCode>
                <c:ptCount val="264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20</c:v>
                </c:pt>
                <c:pt idx="25">
                  <c:v>17</c:v>
                </c:pt>
                <c:pt idx="26">
                  <c:v>15</c:v>
                </c:pt>
                <c:pt idx="27">
                  <c:v>18</c:v>
                </c:pt>
                <c:pt idx="28">
                  <c:v>19</c:v>
                </c:pt>
                <c:pt idx="29">
                  <c:v>17</c:v>
                </c:pt>
                <c:pt idx="30">
                  <c:v>21</c:v>
                </c:pt>
                <c:pt idx="31">
                  <c:v>22</c:v>
                </c:pt>
                <c:pt idx="32">
                  <c:v>20</c:v>
                </c:pt>
                <c:pt idx="33">
                  <c:v>17</c:v>
                </c:pt>
                <c:pt idx="34">
                  <c:v>15</c:v>
                </c:pt>
                <c:pt idx="35">
                  <c:v>18</c:v>
                </c:pt>
                <c:pt idx="36">
                  <c:v>13</c:v>
                </c:pt>
                <c:pt idx="37">
                  <c:v>12</c:v>
                </c:pt>
                <c:pt idx="38">
                  <c:v>11</c:v>
                </c:pt>
                <c:pt idx="39">
                  <c:v>12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12</c:v>
                </c:pt>
                <c:pt idx="44">
                  <c:v>13</c:v>
                </c:pt>
                <c:pt idx="45">
                  <c:v>11</c:v>
                </c:pt>
                <c:pt idx="46">
                  <c:v>11</c:v>
                </c:pt>
                <c:pt idx="47">
                  <c:v>10</c:v>
                </c:pt>
                <c:pt idx="48">
                  <c:v>12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15</c:v>
                </c:pt>
                <c:pt idx="53">
                  <c:v>15</c:v>
                </c:pt>
                <c:pt idx="54">
                  <c:v>18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15</c:v>
                </c:pt>
                <c:pt idx="59">
                  <c:v>15</c:v>
                </c:pt>
                <c:pt idx="60">
                  <c:v>17</c:v>
                </c:pt>
                <c:pt idx="61">
                  <c:v>13</c:v>
                </c:pt>
                <c:pt idx="62">
                  <c:v>14</c:v>
                </c:pt>
                <c:pt idx="63">
                  <c:v>11</c:v>
                </c:pt>
                <c:pt idx="64">
                  <c:v>11</c:v>
                </c:pt>
                <c:pt idx="65">
                  <c:v>13</c:v>
                </c:pt>
                <c:pt idx="66">
                  <c:v>14</c:v>
                </c:pt>
                <c:pt idx="67">
                  <c:v>13</c:v>
                </c:pt>
                <c:pt idx="68">
                  <c:v>14</c:v>
                </c:pt>
                <c:pt idx="69">
                  <c:v>16</c:v>
                </c:pt>
                <c:pt idx="70">
                  <c:v>16</c:v>
                </c:pt>
                <c:pt idx="71">
                  <c:v>18</c:v>
                </c:pt>
                <c:pt idx="72">
                  <c:v>15</c:v>
                </c:pt>
                <c:pt idx="73">
                  <c:v>14</c:v>
                </c:pt>
                <c:pt idx="74">
                  <c:v>14</c:v>
                </c:pt>
                <c:pt idx="75">
                  <c:v>13</c:v>
                </c:pt>
                <c:pt idx="76">
                  <c:v>17</c:v>
                </c:pt>
                <c:pt idx="77">
                  <c:v>14</c:v>
                </c:pt>
                <c:pt idx="78">
                  <c:v>13</c:v>
                </c:pt>
                <c:pt idx="79">
                  <c:v>14</c:v>
                </c:pt>
                <c:pt idx="80">
                  <c:v>17</c:v>
                </c:pt>
                <c:pt idx="81">
                  <c:v>17</c:v>
                </c:pt>
                <c:pt idx="82">
                  <c:v>20</c:v>
                </c:pt>
                <c:pt idx="83">
                  <c:v>22</c:v>
                </c:pt>
                <c:pt idx="84">
                  <c:v>25</c:v>
                </c:pt>
                <c:pt idx="85">
                  <c:v>26</c:v>
                </c:pt>
                <c:pt idx="86">
                  <c:v>30</c:v>
                </c:pt>
                <c:pt idx="87">
                  <c:v>30</c:v>
                </c:pt>
                <c:pt idx="88">
                  <c:v>29</c:v>
                </c:pt>
                <c:pt idx="89">
                  <c:v>35</c:v>
                </c:pt>
                <c:pt idx="90">
                  <c:v>38</c:v>
                </c:pt>
                <c:pt idx="91">
                  <c:v>36</c:v>
                </c:pt>
                <c:pt idx="92">
                  <c:v>35</c:v>
                </c:pt>
                <c:pt idx="93">
                  <c:v>31</c:v>
                </c:pt>
                <c:pt idx="94">
                  <c:v>31</c:v>
                </c:pt>
                <c:pt idx="95">
                  <c:v>33</c:v>
                </c:pt>
                <c:pt idx="96">
                  <c:v>32</c:v>
                </c:pt>
                <c:pt idx="97">
                  <c:v>32</c:v>
                </c:pt>
                <c:pt idx="98">
                  <c:v>31</c:v>
                </c:pt>
                <c:pt idx="99">
                  <c:v>26</c:v>
                </c:pt>
                <c:pt idx="100">
                  <c:v>27</c:v>
                </c:pt>
                <c:pt idx="101">
                  <c:v>28</c:v>
                </c:pt>
                <c:pt idx="102">
                  <c:v>24</c:v>
                </c:pt>
                <c:pt idx="103">
                  <c:v>22</c:v>
                </c:pt>
                <c:pt idx="104">
                  <c:v>18</c:v>
                </c:pt>
                <c:pt idx="105">
                  <c:v>19</c:v>
                </c:pt>
                <c:pt idx="106">
                  <c:v>14</c:v>
                </c:pt>
                <c:pt idx="107">
                  <c:v>16</c:v>
                </c:pt>
                <c:pt idx="108">
                  <c:v>17</c:v>
                </c:pt>
                <c:pt idx="109">
                  <c:v>16</c:v>
                </c:pt>
                <c:pt idx="110">
                  <c:v>17</c:v>
                </c:pt>
                <c:pt idx="111">
                  <c:v>16</c:v>
                </c:pt>
                <c:pt idx="112">
                  <c:v>22</c:v>
                </c:pt>
                <c:pt idx="113">
                  <c:v>20</c:v>
                </c:pt>
                <c:pt idx="114">
                  <c:v>21</c:v>
                </c:pt>
                <c:pt idx="115">
                  <c:v>25</c:v>
                </c:pt>
                <c:pt idx="116">
                  <c:v>30</c:v>
                </c:pt>
                <c:pt idx="117">
                  <c:v>26</c:v>
                </c:pt>
                <c:pt idx="118">
                  <c:v>27</c:v>
                </c:pt>
                <c:pt idx="119">
                  <c:v>31</c:v>
                </c:pt>
                <c:pt idx="120">
                  <c:v>30</c:v>
                </c:pt>
                <c:pt idx="121">
                  <c:v>29</c:v>
                </c:pt>
                <c:pt idx="122">
                  <c:v>26</c:v>
                </c:pt>
                <c:pt idx="123">
                  <c:v>28</c:v>
                </c:pt>
                <c:pt idx="124">
                  <c:v>25</c:v>
                </c:pt>
                <c:pt idx="125">
                  <c:v>28</c:v>
                </c:pt>
                <c:pt idx="126">
                  <c:v>30</c:v>
                </c:pt>
                <c:pt idx="127">
                  <c:v>29</c:v>
                </c:pt>
                <c:pt idx="128">
                  <c:v>31</c:v>
                </c:pt>
                <c:pt idx="129">
                  <c:v>31</c:v>
                </c:pt>
                <c:pt idx="130">
                  <c:v>29</c:v>
                </c:pt>
                <c:pt idx="131">
                  <c:v>31</c:v>
                </c:pt>
                <c:pt idx="132">
                  <c:v>38</c:v>
                </c:pt>
                <c:pt idx="133">
                  <c:v>40</c:v>
                </c:pt>
                <c:pt idx="134">
                  <c:v>40</c:v>
                </c:pt>
                <c:pt idx="135">
                  <c:v>38</c:v>
                </c:pt>
                <c:pt idx="136">
                  <c:v>37</c:v>
                </c:pt>
                <c:pt idx="137">
                  <c:v>40</c:v>
                </c:pt>
                <c:pt idx="138">
                  <c:v>41</c:v>
                </c:pt>
                <c:pt idx="139">
                  <c:v>45</c:v>
                </c:pt>
                <c:pt idx="140">
                  <c:v>41</c:v>
                </c:pt>
                <c:pt idx="141">
                  <c:v>42</c:v>
                </c:pt>
                <c:pt idx="142">
                  <c:v>41</c:v>
                </c:pt>
                <c:pt idx="143">
                  <c:v>44</c:v>
                </c:pt>
                <c:pt idx="144">
                  <c:v>41</c:v>
                </c:pt>
                <c:pt idx="145">
                  <c:v>36</c:v>
                </c:pt>
                <c:pt idx="146">
                  <c:v>35</c:v>
                </c:pt>
                <c:pt idx="147">
                  <c:v>33</c:v>
                </c:pt>
                <c:pt idx="148">
                  <c:v>39</c:v>
                </c:pt>
                <c:pt idx="149">
                  <c:v>41</c:v>
                </c:pt>
                <c:pt idx="150">
                  <c:v>46</c:v>
                </c:pt>
                <c:pt idx="151">
                  <c:v>46</c:v>
                </c:pt>
                <c:pt idx="152">
                  <c:v>46</c:v>
                </c:pt>
                <c:pt idx="153">
                  <c:v>48</c:v>
                </c:pt>
                <c:pt idx="154">
                  <c:v>46</c:v>
                </c:pt>
                <c:pt idx="155">
                  <c:v>46</c:v>
                </c:pt>
                <c:pt idx="156">
                  <c:v>42</c:v>
                </c:pt>
                <c:pt idx="157">
                  <c:v>50</c:v>
                </c:pt>
                <c:pt idx="158">
                  <c:v>51</c:v>
                </c:pt>
                <c:pt idx="159">
                  <c:v>50</c:v>
                </c:pt>
                <c:pt idx="160">
                  <c:v>46</c:v>
                </c:pt>
                <c:pt idx="161">
                  <c:v>48</c:v>
                </c:pt>
                <c:pt idx="162">
                  <c:v>46</c:v>
                </c:pt>
                <c:pt idx="163">
                  <c:v>49</c:v>
                </c:pt>
                <c:pt idx="164">
                  <c:v>49</c:v>
                </c:pt>
                <c:pt idx="165">
                  <c:v>47</c:v>
                </c:pt>
                <c:pt idx="166">
                  <c:v>45</c:v>
                </c:pt>
                <c:pt idx="167">
                  <c:v>46</c:v>
                </c:pt>
                <c:pt idx="168">
                  <c:v>47</c:v>
                </c:pt>
                <c:pt idx="169">
                  <c:v>40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42</c:v>
                </c:pt>
                <c:pt idx="174">
                  <c:v>48</c:v>
                </c:pt>
                <c:pt idx="175">
                  <c:v>44</c:v>
                </c:pt>
                <c:pt idx="176">
                  <c:v>42</c:v>
                </c:pt>
                <c:pt idx="177">
                  <c:v>46</c:v>
                </c:pt>
                <c:pt idx="178">
                  <c:v>49</c:v>
                </c:pt>
                <c:pt idx="179">
                  <c:v>56</c:v>
                </c:pt>
                <c:pt idx="180">
                  <c:v>57</c:v>
                </c:pt>
                <c:pt idx="181">
                  <c:v>54</c:v>
                </c:pt>
                <c:pt idx="182">
                  <c:v>61</c:v>
                </c:pt>
                <c:pt idx="183">
                  <c:v>60</c:v>
                </c:pt>
                <c:pt idx="184">
                  <c:v>56</c:v>
                </c:pt>
                <c:pt idx="185">
                  <c:v>53</c:v>
                </c:pt>
                <c:pt idx="186">
                  <c:v>58</c:v>
                </c:pt>
                <c:pt idx="187">
                  <c:v>59</c:v>
                </c:pt>
                <c:pt idx="188">
                  <c:v>62</c:v>
                </c:pt>
                <c:pt idx="189">
                  <c:v>57</c:v>
                </c:pt>
                <c:pt idx="190">
                  <c:v>57</c:v>
                </c:pt>
                <c:pt idx="191">
                  <c:v>51</c:v>
                </c:pt>
                <c:pt idx="192">
                  <c:v>52</c:v>
                </c:pt>
                <c:pt idx="193">
                  <c:v>49</c:v>
                </c:pt>
                <c:pt idx="194">
                  <c:v>49</c:v>
                </c:pt>
                <c:pt idx="195">
                  <c:v>50</c:v>
                </c:pt>
                <c:pt idx="196">
                  <c:v>48</c:v>
                </c:pt>
                <c:pt idx="197">
                  <c:v>48</c:v>
                </c:pt>
                <c:pt idx="198">
                  <c:v>48</c:v>
                </c:pt>
                <c:pt idx="199">
                  <c:v>46</c:v>
                </c:pt>
                <c:pt idx="200">
                  <c:v>45</c:v>
                </c:pt>
                <c:pt idx="201">
                  <c:v>39</c:v>
                </c:pt>
                <c:pt idx="202">
                  <c:v>41</c:v>
                </c:pt>
                <c:pt idx="203">
                  <c:v>48</c:v>
                </c:pt>
                <c:pt idx="204">
                  <c:v>55</c:v>
                </c:pt>
                <c:pt idx="205">
                  <c:v>55</c:v>
                </c:pt>
                <c:pt idx="206">
                  <c:v>56</c:v>
                </c:pt>
                <c:pt idx="207">
                  <c:v>60</c:v>
                </c:pt>
                <c:pt idx="208">
                  <c:v>71</c:v>
                </c:pt>
                <c:pt idx="209">
                  <c:v>77</c:v>
                </c:pt>
                <c:pt idx="210">
                  <c:v>84</c:v>
                </c:pt>
                <c:pt idx="211">
                  <c:v>99</c:v>
                </c:pt>
                <c:pt idx="212">
                  <c:v>111</c:v>
                </c:pt>
                <c:pt idx="213">
                  <c:v>121</c:v>
                </c:pt>
                <c:pt idx="214">
                  <c:v>126</c:v>
                </c:pt>
                <c:pt idx="215">
                  <c:v>124</c:v>
                </c:pt>
                <c:pt idx="216">
                  <c:v>123</c:v>
                </c:pt>
                <c:pt idx="217">
                  <c:v>120</c:v>
                </c:pt>
                <c:pt idx="218">
                  <c:v>202</c:v>
                </c:pt>
                <c:pt idx="219">
                  <c:v>376</c:v>
                </c:pt>
                <c:pt idx="220">
                  <c:v>256</c:v>
                </c:pt>
                <c:pt idx="221">
                  <c:v>244</c:v>
                </c:pt>
                <c:pt idx="222">
                  <c:v>243</c:v>
                </c:pt>
                <c:pt idx="223">
                  <c:v>233</c:v>
                </c:pt>
                <c:pt idx="224">
                  <c:v>199</c:v>
                </c:pt>
                <c:pt idx="225">
                  <c:v>178</c:v>
                </c:pt>
                <c:pt idx="226">
                  <c:v>173</c:v>
                </c:pt>
                <c:pt idx="227">
                  <c:v>175</c:v>
                </c:pt>
                <c:pt idx="228">
                  <c:v>171</c:v>
                </c:pt>
                <c:pt idx="229">
                  <c:v>163</c:v>
                </c:pt>
                <c:pt idx="230">
                  <c:v>121</c:v>
                </c:pt>
                <c:pt idx="231">
                  <c:v>86</c:v>
                </c:pt>
                <c:pt idx="232">
                  <c:v>85</c:v>
                </c:pt>
                <c:pt idx="233">
                  <c:v>83</c:v>
                </c:pt>
                <c:pt idx="234">
                  <c:v>83</c:v>
                </c:pt>
                <c:pt idx="235">
                  <c:v>80</c:v>
                </c:pt>
                <c:pt idx="236">
                  <c:v>87</c:v>
                </c:pt>
                <c:pt idx="237">
                  <c:v>89</c:v>
                </c:pt>
                <c:pt idx="238">
                  <c:v>83</c:v>
                </c:pt>
                <c:pt idx="239">
                  <c:v>82</c:v>
                </c:pt>
                <c:pt idx="240">
                  <c:v>83</c:v>
                </c:pt>
                <c:pt idx="241">
                  <c:v>86</c:v>
                </c:pt>
                <c:pt idx="242">
                  <c:v>89</c:v>
                </c:pt>
                <c:pt idx="243">
                  <c:v>89</c:v>
                </c:pt>
                <c:pt idx="244">
                  <c:v>88</c:v>
                </c:pt>
                <c:pt idx="245">
                  <c:v>90</c:v>
                </c:pt>
                <c:pt idx="246">
                  <c:v>84</c:v>
                </c:pt>
                <c:pt idx="247">
                  <c:v>80</c:v>
                </c:pt>
                <c:pt idx="248">
                  <c:v>80</c:v>
                </c:pt>
                <c:pt idx="249">
                  <c:v>82</c:v>
                </c:pt>
                <c:pt idx="250">
                  <c:v>81</c:v>
                </c:pt>
                <c:pt idx="251">
                  <c:v>79</c:v>
                </c:pt>
                <c:pt idx="252">
                  <c:v>82</c:v>
                </c:pt>
                <c:pt idx="253">
                  <c:v>84</c:v>
                </c:pt>
                <c:pt idx="254">
                  <c:v>80</c:v>
                </c:pt>
                <c:pt idx="255">
                  <c:v>85</c:v>
                </c:pt>
                <c:pt idx="256">
                  <c:v>87</c:v>
                </c:pt>
                <c:pt idx="257">
                  <c:v>87</c:v>
                </c:pt>
                <c:pt idx="258">
                  <c:v>88</c:v>
                </c:pt>
                <c:pt idx="259">
                  <c:v>99</c:v>
                </c:pt>
                <c:pt idx="260">
                  <c:v>97</c:v>
                </c:pt>
                <c:pt idx="261">
                  <c:v>97</c:v>
                </c:pt>
                <c:pt idx="262">
                  <c:v>100</c:v>
                </c:pt>
                <c:pt idx="26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4-4C1D-AC8E-F62ACBC24771}"/>
            </c:ext>
          </c:extLst>
        </c:ser>
        <c:ser>
          <c:idx val="2"/>
          <c:order val="2"/>
          <c:tx>
            <c:strRef>
              <c:f>Tabell!$H$2</c:f>
              <c:strCache>
                <c:ptCount val="1"/>
                <c:pt idx="0">
                  <c:v>Över 2 år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Tabell!$B$3:$B$266</c:f>
              <c:numCache>
                <c:formatCode>mmmm</c:formatCode>
                <c:ptCount val="26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  <c:pt idx="249">
                  <c:v>45200</c:v>
                </c:pt>
                <c:pt idx="250">
                  <c:v>45231</c:v>
                </c:pt>
                <c:pt idx="251">
                  <c:v>45261</c:v>
                </c:pt>
                <c:pt idx="252">
                  <c:v>45292</c:v>
                </c:pt>
                <c:pt idx="253">
                  <c:v>45323</c:v>
                </c:pt>
                <c:pt idx="254">
                  <c:v>45352</c:v>
                </c:pt>
                <c:pt idx="255">
                  <c:v>45383</c:v>
                </c:pt>
                <c:pt idx="256">
                  <c:v>45413</c:v>
                </c:pt>
                <c:pt idx="257">
                  <c:v>45444</c:v>
                </c:pt>
                <c:pt idx="258">
                  <c:v>45474</c:v>
                </c:pt>
                <c:pt idx="259">
                  <c:v>45505</c:v>
                </c:pt>
                <c:pt idx="260">
                  <c:v>45536</c:v>
                </c:pt>
                <c:pt idx="261">
                  <c:v>45566</c:v>
                </c:pt>
                <c:pt idx="262">
                  <c:v>45597</c:v>
                </c:pt>
                <c:pt idx="263">
                  <c:v>45627</c:v>
                </c:pt>
              </c:numCache>
            </c:numRef>
          </c:cat>
          <c:val>
            <c:numRef>
              <c:f>Tabell!$H$3:$H$266</c:f>
              <c:numCache>
                <c:formatCode>General</c:formatCode>
                <c:ptCount val="264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9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6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6</c:v>
                </c:pt>
                <c:pt idx="63">
                  <c:v>7</c:v>
                </c:pt>
                <c:pt idx="64">
                  <c:v>5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9</c:v>
                </c:pt>
                <c:pt idx="77">
                  <c:v>10</c:v>
                </c:pt>
                <c:pt idx="78">
                  <c:v>10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11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11</c:v>
                </c:pt>
                <c:pt idx="91">
                  <c:v>13</c:v>
                </c:pt>
                <c:pt idx="92">
                  <c:v>12</c:v>
                </c:pt>
                <c:pt idx="93">
                  <c:v>13</c:v>
                </c:pt>
                <c:pt idx="94">
                  <c:v>16</c:v>
                </c:pt>
                <c:pt idx="95">
                  <c:v>18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18</c:v>
                </c:pt>
                <c:pt idx="100">
                  <c:v>16</c:v>
                </c:pt>
                <c:pt idx="101">
                  <c:v>16</c:v>
                </c:pt>
                <c:pt idx="102">
                  <c:v>18</c:v>
                </c:pt>
                <c:pt idx="103">
                  <c:v>14</c:v>
                </c:pt>
                <c:pt idx="104">
                  <c:v>14</c:v>
                </c:pt>
                <c:pt idx="105">
                  <c:v>16</c:v>
                </c:pt>
                <c:pt idx="106">
                  <c:v>19</c:v>
                </c:pt>
                <c:pt idx="107">
                  <c:v>17</c:v>
                </c:pt>
                <c:pt idx="108">
                  <c:v>18</c:v>
                </c:pt>
                <c:pt idx="109">
                  <c:v>18</c:v>
                </c:pt>
                <c:pt idx="110">
                  <c:v>17</c:v>
                </c:pt>
                <c:pt idx="111">
                  <c:v>15</c:v>
                </c:pt>
                <c:pt idx="112">
                  <c:v>14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15</c:v>
                </c:pt>
                <c:pt idx="117">
                  <c:v>20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21</c:v>
                </c:pt>
                <c:pt idx="126">
                  <c:v>21</c:v>
                </c:pt>
                <c:pt idx="127">
                  <c:v>20</c:v>
                </c:pt>
                <c:pt idx="128">
                  <c:v>21</c:v>
                </c:pt>
                <c:pt idx="129">
                  <c:v>21</c:v>
                </c:pt>
                <c:pt idx="130">
                  <c:v>20</c:v>
                </c:pt>
                <c:pt idx="131">
                  <c:v>19</c:v>
                </c:pt>
                <c:pt idx="132">
                  <c:v>19</c:v>
                </c:pt>
                <c:pt idx="133">
                  <c:v>16</c:v>
                </c:pt>
                <c:pt idx="134">
                  <c:v>15</c:v>
                </c:pt>
                <c:pt idx="135">
                  <c:v>16</c:v>
                </c:pt>
                <c:pt idx="136">
                  <c:v>16</c:v>
                </c:pt>
                <c:pt idx="137">
                  <c:v>17</c:v>
                </c:pt>
                <c:pt idx="138">
                  <c:v>19</c:v>
                </c:pt>
                <c:pt idx="139">
                  <c:v>20</c:v>
                </c:pt>
                <c:pt idx="140">
                  <c:v>23</c:v>
                </c:pt>
                <c:pt idx="141">
                  <c:v>24</c:v>
                </c:pt>
                <c:pt idx="142">
                  <c:v>24</c:v>
                </c:pt>
                <c:pt idx="143">
                  <c:v>27</c:v>
                </c:pt>
                <c:pt idx="144">
                  <c:v>30</c:v>
                </c:pt>
                <c:pt idx="145">
                  <c:v>28</c:v>
                </c:pt>
                <c:pt idx="146">
                  <c:v>29</c:v>
                </c:pt>
                <c:pt idx="147">
                  <c:v>29</c:v>
                </c:pt>
                <c:pt idx="148">
                  <c:v>27</c:v>
                </c:pt>
                <c:pt idx="149">
                  <c:v>26</c:v>
                </c:pt>
                <c:pt idx="150">
                  <c:v>25</c:v>
                </c:pt>
                <c:pt idx="151">
                  <c:v>22</c:v>
                </c:pt>
                <c:pt idx="152">
                  <c:v>23</c:v>
                </c:pt>
                <c:pt idx="153">
                  <c:v>23</c:v>
                </c:pt>
                <c:pt idx="154">
                  <c:v>21</c:v>
                </c:pt>
                <c:pt idx="155">
                  <c:v>23</c:v>
                </c:pt>
                <c:pt idx="156">
                  <c:v>24</c:v>
                </c:pt>
                <c:pt idx="157">
                  <c:v>26</c:v>
                </c:pt>
                <c:pt idx="158">
                  <c:v>25</c:v>
                </c:pt>
                <c:pt idx="159">
                  <c:v>26</c:v>
                </c:pt>
                <c:pt idx="160">
                  <c:v>27</c:v>
                </c:pt>
                <c:pt idx="161">
                  <c:v>28</c:v>
                </c:pt>
                <c:pt idx="162">
                  <c:v>27</c:v>
                </c:pt>
                <c:pt idx="163">
                  <c:v>28</c:v>
                </c:pt>
                <c:pt idx="164">
                  <c:v>26</c:v>
                </c:pt>
                <c:pt idx="165">
                  <c:v>25</c:v>
                </c:pt>
                <c:pt idx="166">
                  <c:v>24</c:v>
                </c:pt>
                <c:pt idx="167">
                  <c:v>26</c:v>
                </c:pt>
                <c:pt idx="168">
                  <c:v>28</c:v>
                </c:pt>
                <c:pt idx="169">
                  <c:v>30</c:v>
                </c:pt>
                <c:pt idx="170">
                  <c:v>29</c:v>
                </c:pt>
                <c:pt idx="171">
                  <c:v>31</c:v>
                </c:pt>
                <c:pt idx="172">
                  <c:v>30</c:v>
                </c:pt>
                <c:pt idx="173">
                  <c:v>31</c:v>
                </c:pt>
                <c:pt idx="174">
                  <c:v>30</c:v>
                </c:pt>
                <c:pt idx="175">
                  <c:v>27</c:v>
                </c:pt>
                <c:pt idx="176">
                  <c:v>28</c:v>
                </c:pt>
                <c:pt idx="177">
                  <c:v>29</c:v>
                </c:pt>
                <c:pt idx="178">
                  <c:v>29</c:v>
                </c:pt>
                <c:pt idx="179">
                  <c:v>30</c:v>
                </c:pt>
                <c:pt idx="180">
                  <c:v>27</c:v>
                </c:pt>
                <c:pt idx="181">
                  <c:v>29</c:v>
                </c:pt>
                <c:pt idx="182">
                  <c:v>31</c:v>
                </c:pt>
                <c:pt idx="183">
                  <c:v>32</c:v>
                </c:pt>
                <c:pt idx="184">
                  <c:v>31</c:v>
                </c:pt>
                <c:pt idx="185">
                  <c:v>31</c:v>
                </c:pt>
                <c:pt idx="186">
                  <c:v>29</c:v>
                </c:pt>
                <c:pt idx="187">
                  <c:v>31</c:v>
                </c:pt>
                <c:pt idx="188">
                  <c:v>31</c:v>
                </c:pt>
                <c:pt idx="189">
                  <c:v>32</c:v>
                </c:pt>
                <c:pt idx="190">
                  <c:v>31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39</c:v>
                </c:pt>
                <c:pt idx="196">
                  <c:v>41</c:v>
                </c:pt>
                <c:pt idx="197">
                  <c:v>43</c:v>
                </c:pt>
                <c:pt idx="198">
                  <c:v>45</c:v>
                </c:pt>
                <c:pt idx="199">
                  <c:v>48</c:v>
                </c:pt>
                <c:pt idx="200">
                  <c:v>46</c:v>
                </c:pt>
                <c:pt idx="201">
                  <c:v>45</c:v>
                </c:pt>
                <c:pt idx="202">
                  <c:v>42</c:v>
                </c:pt>
                <c:pt idx="203">
                  <c:v>46</c:v>
                </c:pt>
                <c:pt idx="204">
                  <c:v>43</c:v>
                </c:pt>
                <c:pt idx="205">
                  <c:v>42</c:v>
                </c:pt>
                <c:pt idx="206">
                  <c:v>40</c:v>
                </c:pt>
                <c:pt idx="207">
                  <c:v>41</c:v>
                </c:pt>
                <c:pt idx="208">
                  <c:v>41</c:v>
                </c:pt>
                <c:pt idx="209">
                  <c:v>42</c:v>
                </c:pt>
                <c:pt idx="210">
                  <c:v>42</c:v>
                </c:pt>
                <c:pt idx="211">
                  <c:v>40</c:v>
                </c:pt>
                <c:pt idx="212">
                  <c:v>41</c:v>
                </c:pt>
                <c:pt idx="213">
                  <c:v>44</c:v>
                </c:pt>
                <c:pt idx="214">
                  <c:v>47</c:v>
                </c:pt>
                <c:pt idx="215">
                  <c:v>56</c:v>
                </c:pt>
                <c:pt idx="216">
                  <c:v>56</c:v>
                </c:pt>
                <c:pt idx="217">
                  <c:v>56</c:v>
                </c:pt>
                <c:pt idx="218">
                  <c:v>56</c:v>
                </c:pt>
                <c:pt idx="219">
                  <c:v>58</c:v>
                </c:pt>
                <c:pt idx="220">
                  <c:v>62</c:v>
                </c:pt>
                <c:pt idx="221">
                  <c:v>68</c:v>
                </c:pt>
                <c:pt idx="222">
                  <c:v>67</c:v>
                </c:pt>
                <c:pt idx="223">
                  <c:v>72</c:v>
                </c:pt>
                <c:pt idx="224">
                  <c:v>78</c:v>
                </c:pt>
                <c:pt idx="225">
                  <c:v>79</c:v>
                </c:pt>
                <c:pt idx="226">
                  <c:v>77</c:v>
                </c:pt>
                <c:pt idx="227">
                  <c:v>82</c:v>
                </c:pt>
                <c:pt idx="228">
                  <c:v>84</c:v>
                </c:pt>
                <c:pt idx="229">
                  <c:v>82</c:v>
                </c:pt>
                <c:pt idx="230">
                  <c:v>103</c:v>
                </c:pt>
                <c:pt idx="231">
                  <c:v>112</c:v>
                </c:pt>
                <c:pt idx="232">
                  <c:v>109</c:v>
                </c:pt>
                <c:pt idx="233">
                  <c:v>100</c:v>
                </c:pt>
                <c:pt idx="234">
                  <c:v>101</c:v>
                </c:pt>
                <c:pt idx="235">
                  <c:v>103</c:v>
                </c:pt>
                <c:pt idx="236">
                  <c:v>101</c:v>
                </c:pt>
                <c:pt idx="237">
                  <c:v>97</c:v>
                </c:pt>
                <c:pt idx="238">
                  <c:v>98</c:v>
                </c:pt>
                <c:pt idx="239">
                  <c:v>103</c:v>
                </c:pt>
                <c:pt idx="240">
                  <c:v>98</c:v>
                </c:pt>
                <c:pt idx="241">
                  <c:v>96</c:v>
                </c:pt>
                <c:pt idx="242">
                  <c:v>98</c:v>
                </c:pt>
                <c:pt idx="243">
                  <c:v>99</c:v>
                </c:pt>
                <c:pt idx="244">
                  <c:v>98</c:v>
                </c:pt>
                <c:pt idx="245">
                  <c:v>96</c:v>
                </c:pt>
                <c:pt idx="246">
                  <c:v>97</c:v>
                </c:pt>
                <c:pt idx="247">
                  <c:v>91</c:v>
                </c:pt>
                <c:pt idx="248">
                  <c:v>96</c:v>
                </c:pt>
                <c:pt idx="249">
                  <c:v>99</c:v>
                </c:pt>
                <c:pt idx="250">
                  <c:v>97</c:v>
                </c:pt>
                <c:pt idx="251">
                  <c:v>102</c:v>
                </c:pt>
                <c:pt idx="252">
                  <c:v>108</c:v>
                </c:pt>
                <c:pt idx="253">
                  <c:v>110</c:v>
                </c:pt>
                <c:pt idx="254">
                  <c:v>103</c:v>
                </c:pt>
                <c:pt idx="255">
                  <c:v>99</c:v>
                </c:pt>
                <c:pt idx="256">
                  <c:v>99</c:v>
                </c:pt>
                <c:pt idx="257">
                  <c:v>101</c:v>
                </c:pt>
                <c:pt idx="258">
                  <c:v>105</c:v>
                </c:pt>
                <c:pt idx="259">
                  <c:v>102</c:v>
                </c:pt>
                <c:pt idx="260">
                  <c:v>105</c:v>
                </c:pt>
                <c:pt idx="261">
                  <c:v>105</c:v>
                </c:pt>
                <c:pt idx="262">
                  <c:v>105</c:v>
                </c:pt>
                <c:pt idx="26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4-4C1D-AC8E-F62ACBC2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59148416"/>
        <c:axId val="259236608"/>
      </c:barChart>
      <c:dateAx>
        <c:axId val="259148416"/>
        <c:scaling>
          <c:orientation val="minMax"/>
          <c:max val="45292"/>
        </c:scaling>
        <c:delete val="0"/>
        <c:axPos val="b"/>
        <c:numFmt formatCode="mmm\-yy" sourceLinked="0"/>
        <c:majorTickMark val="out"/>
        <c:minorTickMark val="none"/>
        <c:tickLblPos val="nextTo"/>
        <c:crossAx val="259236608"/>
        <c:crosses val="autoZero"/>
        <c:auto val="1"/>
        <c:lblOffset val="100"/>
        <c:baseTimeUnit val="months"/>
      </c:dateAx>
      <c:valAx>
        <c:axId val="259236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7.432175167273270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914841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99247632712485"/>
          <c:y val="0.93466541942256454"/>
          <c:w val="0.40696617583217637"/>
          <c:h val="4.0266882165533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rblös_längd_månad" displayName="Arblös_längd_månad" ref="A2:H266" totalsRowShown="0" headerRowDxfId="18" dataDxfId="17">
  <autoFilter ref="A2:H266" xr:uid="{00000000-0009-0000-0100-000001000000}"/>
  <tableColumns count="8">
    <tableColumn id="1" xr3:uid="{00000000-0010-0000-0000-000001000000}" name="År" dataDxfId="16"/>
    <tableColumn id="8" xr3:uid="{00000000-0010-0000-0000-000008000000}" name="Månad" dataDxfId="15"/>
    <tableColumn id="2" xr3:uid="{00000000-0010-0000-0000-000002000000}" name="0 - 1 mån" dataDxfId="14"/>
    <tableColumn id="3" xr3:uid="{00000000-0010-0000-0000-000003000000}" name="1 - 3 mån" dataDxfId="13"/>
    <tableColumn id="4" xr3:uid="{00000000-0010-0000-0000-000004000000}" name="3 - 6 mån" dataDxfId="12"/>
    <tableColumn id="5" xr3:uid="{00000000-0010-0000-0000-000005000000}" name="6 mån-1 år" dataDxfId="11"/>
    <tableColumn id="6" xr3:uid="{00000000-0010-0000-0000-000006000000}" name="Under 2 år" dataDxfId="10"/>
    <tableColumn id="7" xr3:uid="{00000000-0010-0000-0000-000007000000}" name="Över 2 år" dataDxfId="9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rblös_längd_år" displayName="Arblös_längd_år" ref="J2:P24" totalsRowShown="0" headerRowDxfId="8" dataDxfId="7">
  <autoFilter ref="J2:P24" xr:uid="{00000000-0009-0000-0100-000002000000}"/>
  <tableColumns count="7">
    <tableColumn id="1" xr3:uid="{00000000-0010-0000-0100-000001000000}" name="Årsmedel" dataDxfId="6">
      <calculatedColumnFormula>J2+1</calculatedColumnFormula>
    </tableColumn>
    <tableColumn id="2" xr3:uid="{00000000-0010-0000-0100-000002000000}" name="0 - 1 mån" dataDxfId="5">
      <calculatedColumnFormula>AVERAGEIF(Arblös_längd_månad[År],$J3,Arblös_längd_månad[0 - 1 mån])</calculatedColumnFormula>
    </tableColumn>
    <tableColumn id="3" xr3:uid="{00000000-0010-0000-0100-000003000000}" name="1 - 3 mån" dataDxfId="4">
      <calculatedColumnFormula>AVERAGEIF(Arblös_längd_månad[År],$J3,Arblös_längd_månad[1 - 3 mån])</calculatedColumnFormula>
    </tableColumn>
    <tableColumn id="4" xr3:uid="{00000000-0010-0000-0100-000004000000}" name="3 - 6 mån" dataDxfId="3">
      <calculatedColumnFormula>AVERAGEIF(Arblös_längd_månad[År],$J3,Arblös_längd_månad[3 - 6 mån])</calculatedColumnFormula>
    </tableColumn>
    <tableColumn id="5" xr3:uid="{00000000-0010-0000-0100-000005000000}" name="6 mån-1 år" dataDxfId="2">
      <calculatedColumnFormula>AVERAGEIF(Arblös_längd_månad[År],$J3,Arblös_längd_månad[6 mån-1 år])</calculatedColumnFormula>
    </tableColumn>
    <tableColumn id="6" xr3:uid="{00000000-0010-0000-0100-000006000000}" name="Under 2 år" dataDxfId="1">
      <calculatedColumnFormula>AVERAGEIF(Arblös_längd_månad[År],$J3,Arblös_längd_månad[Under 2 år])</calculatedColumnFormula>
    </tableColumn>
    <tableColumn id="7" xr3:uid="{00000000-0010-0000-0100-000007000000}" name="Över 2 år" dataDxfId="0">
      <calculatedColumnFormula>AVERAGEIF(Arblös_längd_månad[År],$J3,Arblös_längd_månad[Över 2 år])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8"/>
  <sheetViews>
    <sheetView showGridLines="0" workbookViewId="0">
      <pane ySplit="2" topLeftCell="A252" activePane="bottomLeft" state="frozen"/>
      <selection pane="bottomLeft" activeCell="A268" sqref="A268"/>
    </sheetView>
  </sheetViews>
  <sheetFormatPr defaultColWidth="9.109375" defaultRowHeight="12" x14ac:dyDescent="0.25"/>
  <cols>
    <col min="1" max="1" width="5.33203125" style="3" customWidth="1"/>
    <col min="2" max="2" width="9.6640625" style="3" bestFit="1" customWidth="1"/>
    <col min="3" max="5" width="11.5546875" style="3" bestFit="1" customWidth="1"/>
    <col min="6" max="6" width="12.88671875" style="3" bestFit="1" customWidth="1"/>
    <col min="7" max="7" width="12.6640625" style="3" bestFit="1" customWidth="1"/>
    <col min="8" max="8" width="11.5546875" style="3" bestFit="1" customWidth="1"/>
    <col min="9" max="9" width="11" style="3" customWidth="1"/>
    <col min="10" max="12" width="11.5546875" style="3" bestFit="1" customWidth="1"/>
    <col min="13" max="13" width="12.88671875" style="3" bestFit="1" customWidth="1"/>
    <col min="14" max="14" width="12.6640625" style="3" bestFit="1" customWidth="1"/>
    <col min="15" max="15" width="11.5546875" style="3" bestFit="1" customWidth="1"/>
    <col min="16" max="17" width="9.109375" style="3"/>
    <col min="18" max="18" width="11.6640625" style="3" bestFit="1" customWidth="1"/>
    <col min="19" max="16384" width="9.109375" style="3"/>
  </cols>
  <sheetData>
    <row r="1" spans="1:18" ht="13.8" x14ac:dyDescent="0.3">
      <c r="A1" s="1" t="str">
        <f>CONCATENATE("Antal arbetslösa efter arbetslöshetens längd år ",YEAR(MIN(Arblös_längd_månad[Månad])),"–",YEAR(MAX(Arblös_längd_månad[Månad])))</f>
        <v>Antal arbetslösa efter arbetslöshetens längd år 2003–2024</v>
      </c>
      <c r="B1" s="2"/>
      <c r="C1" s="2"/>
      <c r="D1" s="2"/>
      <c r="E1" s="2"/>
      <c r="F1" s="2"/>
      <c r="G1" s="2"/>
      <c r="H1" s="2"/>
      <c r="J1" s="1" t="str">
        <f>CONCATENATE("Antal arbetslösa efter arbetslöshetens längd år ",MIN(Arblös_längd_år[Årsmedel]),"–",MAX(Arblös_längd_år[Årsmedel])," (årsmedeltal)")</f>
        <v>Antal arbetslösa efter arbetslöshetens längd år 2003–2024 (årsmedeltal)</v>
      </c>
    </row>
    <row r="2" spans="1:18" ht="17.25" customHeight="1" x14ac:dyDescent="0.25">
      <c r="A2" s="4" t="s">
        <v>10</v>
      </c>
      <c r="B2" s="4" t="s">
        <v>9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 s="4" t="s">
        <v>6</v>
      </c>
      <c r="K2" s="4" t="s">
        <v>0</v>
      </c>
      <c r="L2" s="4" t="s">
        <v>1</v>
      </c>
      <c r="M2" s="4" t="s">
        <v>2</v>
      </c>
      <c r="N2" s="4" t="s">
        <v>3</v>
      </c>
      <c r="O2" s="4" t="s">
        <v>4</v>
      </c>
      <c r="P2" s="4" t="s">
        <v>5</v>
      </c>
    </row>
    <row r="3" spans="1:18" ht="17.25" customHeight="1" x14ac:dyDescent="0.25">
      <c r="A3" s="5">
        <v>2003</v>
      </c>
      <c r="B3" s="6">
        <v>37622</v>
      </c>
      <c r="C3" s="3">
        <v>63</v>
      </c>
      <c r="D3" s="3">
        <v>120</v>
      </c>
      <c r="E3" s="3">
        <v>66</v>
      </c>
      <c r="F3" s="3">
        <v>19</v>
      </c>
      <c r="G3" s="3">
        <v>9</v>
      </c>
      <c r="H3" s="3">
        <v>14</v>
      </c>
      <c r="J3" s="7">
        <v>2003</v>
      </c>
      <c r="K3" s="8">
        <f>AVERAGEIF(Arblös_längd_månad[År],$J3,Arblös_längd_månad[0 - 1 mån])</f>
        <v>69</v>
      </c>
      <c r="L3" s="8">
        <f>AVERAGEIF(Arblös_längd_månad[År],$J3,Arblös_längd_månad[1 - 3 mån])</f>
        <v>92.333333333333329</v>
      </c>
      <c r="M3" s="8">
        <f>AVERAGEIF(Arblös_längd_månad[År],$J3,Arblös_längd_månad[3 - 6 mån])</f>
        <v>45.666666666666664</v>
      </c>
      <c r="N3" s="8">
        <f>AVERAGEIF(Arblös_längd_månad[År],$J3,Arblös_längd_månad[6 mån-1 år])</f>
        <v>26.916666666666668</v>
      </c>
      <c r="O3" s="8">
        <f>AVERAGEIF(Arblös_längd_månad[År],$J3,Arblös_längd_månad[Under 2 år])</f>
        <v>11.583333333333334</v>
      </c>
      <c r="P3" s="8">
        <f>AVERAGEIF(Arblös_längd_månad[År],$J3,Arblös_längd_månad[Över 2 år])</f>
        <v>9.9166666666666661</v>
      </c>
      <c r="R3" s="20"/>
    </row>
    <row r="4" spans="1:18" x14ac:dyDescent="0.25">
      <c r="A4" s="5">
        <v>2003</v>
      </c>
      <c r="B4" s="6">
        <v>37653</v>
      </c>
      <c r="C4" s="3">
        <v>73</v>
      </c>
      <c r="D4" s="3">
        <v>98</v>
      </c>
      <c r="E4" s="3">
        <v>59</v>
      </c>
      <c r="F4" s="3">
        <v>27</v>
      </c>
      <c r="G4" s="3">
        <v>9</v>
      </c>
      <c r="H4" s="3">
        <v>13</v>
      </c>
      <c r="J4" s="7">
        <f>J3+1</f>
        <v>2004</v>
      </c>
      <c r="K4" s="8">
        <f>AVERAGEIF(Arblös_längd_månad[År],$J4,Arblös_längd_månad[0 - 1 mån])</f>
        <v>92.833333333333329</v>
      </c>
      <c r="L4" s="8">
        <f>AVERAGEIF(Arblös_längd_månad[År],$J4,Arblös_längd_månad[1 - 3 mån])</f>
        <v>96.75</v>
      </c>
      <c r="M4" s="8">
        <f>AVERAGEIF(Arblös_längd_månad[År],$J4,Arblös_längd_månad[3 - 6 mån])</f>
        <v>58</v>
      </c>
      <c r="N4" s="8">
        <f>AVERAGEIF(Arblös_längd_månad[År],$J4,Arblös_längd_månad[6 mån-1 år])</f>
        <v>34.5</v>
      </c>
      <c r="O4" s="8">
        <f>AVERAGEIF(Arblös_längd_månad[År],$J4,Arblös_längd_månad[Under 2 år])</f>
        <v>17.083333333333332</v>
      </c>
      <c r="P4" s="8">
        <f>AVERAGEIF(Arblös_längd_månad[År],$J4,Arblös_längd_månad[Över 2 år])</f>
        <v>8.6666666666666661</v>
      </c>
      <c r="R4" s="20"/>
    </row>
    <row r="5" spans="1:18" x14ac:dyDescent="0.25">
      <c r="A5" s="5">
        <v>2003</v>
      </c>
      <c r="B5" s="6">
        <v>37681</v>
      </c>
      <c r="C5" s="3">
        <v>49</v>
      </c>
      <c r="D5" s="3">
        <v>99</v>
      </c>
      <c r="E5" s="3">
        <v>58</v>
      </c>
      <c r="F5" s="3">
        <v>34</v>
      </c>
      <c r="G5" s="3">
        <v>10</v>
      </c>
      <c r="H5" s="3">
        <v>13</v>
      </c>
      <c r="J5" s="7">
        <f t="shared" ref="J5:J11" si="0">J4+1</f>
        <v>2005</v>
      </c>
      <c r="K5" s="8">
        <f>AVERAGEIF(Arblös_längd_månad[År],$J5,Arblös_längd_månad[0 - 1 mån])</f>
        <v>93.333333333333329</v>
      </c>
      <c r="L5" s="8">
        <f>AVERAGEIF(Arblös_längd_månad[År],$J5,Arblös_längd_månad[1 - 3 mån])</f>
        <v>97.416666666666671</v>
      </c>
      <c r="M5" s="8">
        <f>AVERAGEIF(Arblös_längd_månad[År],$J5,Arblös_längd_månad[3 - 6 mån])</f>
        <v>57.75</v>
      </c>
      <c r="N5" s="8">
        <f>AVERAGEIF(Arblös_längd_månad[År],$J5,Arblös_längd_månad[6 mån-1 år])</f>
        <v>34.666666666666664</v>
      </c>
      <c r="O5" s="8">
        <f>AVERAGEIF(Arblös_längd_månad[År],$J5,Arblös_längd_månad[Under 2 år])</f>
        <v>18.25</v>
      </c>
      <c r="P5" s="8">
        <f>AVERAGEIF(Arblös_längd_månad[År],$J5,Arblös_längd_månad[Över 2 år])</f>
        <v>7.166666666666667</v>
      </c>
      <c r="R5" s="20"/>
    </row>
    <row r="6" spans="1:18" x14ac:dyDescent="0.25">
      <c r="A6" s="5">
        <v>2003</v>
      </c>
      <c r="B6" s="6">
        <v>37712</v>
      </c>
      <c r="C6" s="3">
        <v>45</v>
      </c>
      <c r="D6" s="3">
        <v>56</v>
      </c>
      <c r="E6" s="3">
        <v>48</v>
      </c>
      <c r="F6" s="3">
        <v>37</v>
      </c>
      <c r="G6" s="3">
        <v>9</v>
      </c>
      <c r="H6" s="3">
        <v>12</v>
      </c>
      <c r="J6" s="7">
        <f t="shared" si="0"/>
        <v>2006</v>
      </c>
      <c r="K6" s="8">
        <f>AVERAGEIF(Arblös_längd_månad[År],$J6,Arblös_längd_månad[0 - 1 mån])</f>
        <v>97.083333333333329</v>
      </c>
      <c r="L6" s="8">
        <f>AVERAGEIF(Arblös_längd_månad[År],$J6,Arblös_längd_månad[1 - 3 mån])</f>
        <v>100.16666666666667</v>
      </c>
      <c r="M6" s="8">
        <f>AVERAGEIF(Arblös_längd_månad[År],$J6,Arblös_längd_månad[3 - 6 mån])</f>
        <v>55.583333333333336</v>
      </c>
      <c r="N6" s="8">
        <f>AVERAGEIF(Arblös_längd_månad[År],$J6,Arblös_längd_månad[6 mån-1 år])</f>
        <v>32.083333333333336</v>
      </c>
      <c r="O6" s="8">
        <f>AVERAGEIF(Arblös_längd_månad[År],$J6,Arblös_längd_månad[Under 2 år])</f>
        <v>10.833333333333334</v>
      </c>
      <c r="P6" s="8">
        <f>AVERAGEIF(Arblös_längd_månad[År],$J6,Arblös_längd_månad[Över 2 år])</f>
        <v>5.333333333333333</v>
      </c>
      <c r="R6" s="20"/>
    </row>
    <row r="7" spans="1:18" x14ac:dyDescent="0.25">
      <c r="A7" s="5">
        <v>2003</v>
      </c>
      <c r="B7" s="6">
        <v>37742</v>
      </c>
      <c r="C7" s="3">
        <v>67</v>
      </c>
      <c r="D7" s="3">
        <v>52</v>
      </c>
      <c r="E7" s="3">
        <v>29</v>
      </c>
      <c r="F7" s="3">
        <v>30</v>
      </c>
      <c r="G7" s="3">
        <v>10</v>
      </c>
      <c r="H7" s="3">
        <v>11</v>
      </c>
      <c r="J7" s="7">
        <f t="shared" si="0"/>
        <v>2007</v>
      </c>
      <c r="K7" s="8">
        <f>AVERAGEIF(Arblös_längd_månad[År],$J7,Arblös_längd_månad[0 - 1 mån])</f>
        <v>87.583333333333329</v>
      </c>
      <c r="L7" s="8">
        <f>AVERAGEIF(Arblös_längd_månad[År],$J7,Arblös_längd_månad[1 - 3 mån])</f>
        <v>85.333333333333329</v>
      </c>
      <c r="M7" s="8">
        <f>AVERAGEIF(Arblös_längd_månad[År],$J7,Arblös_längd_månad[3 - 6 mån])</f>
        <v>48.916666666666664</v>
      </c>
      <c r="N7" s="8">
        <f>AVERAGEIF(Arblös_längd_månad[År],$J7,Arblös_längd_månad[6 mån-1 år])</f>
        <v>35.166666666666664</v>
      </c>
      <c r="O7" s="8">
        <f>AVERAGEIF(Arblös_längd_månad[År],$J7,Arblös_längd_månad[Under 2 år])</f>
        <v>14.833333333333334</v>
      </c>
      <c r="P7" s="8">
        <f>AVERAGEIF(Arblös_längd_månad[År],$J7,Arblös_längd_månad[Över 2 år])</f>
        <v>5.5</v>
      </c>
      <c r="R7" s="20"/>
    </row>
    <row r="8" spans="1:18" x14ac:dyDescent="0.25">
      <c r="A8" s="5">
        <v>2003</v>
      </c>
      <c r="B8" s="6">
        <v>37773</v>
      </c>
      <c r="C8" s="3">
        <v>80</v>
      </c>
      <c r="D8" s="3">
        <v>60</v>
      </c>
      <c r="E8" s="3">
        <v>23</v>
      </c>
      <c r="F8" s="3">
        <v>29</v>
      </c>
      <c r="G8" s="3">
        <v>13</v>
      </c>
      <c r="H8" s="3">
        <v>9</v>
      </c>
      <c r="J8" s="7">
        <f t="shared" si="0"/>
        <v>2008</v>
      </c>
      <c r="K8" s="8">
        <f>AVERAGEIF(Arblös_längd_månad[År],$J8,Arblös_längd_månad[0 - 1 mån])</f>
        <v>88.666666666666671</v>
      </c>
      <c r="L8" s="8">
        <f>AVERAGEIF(Arblös_längd_månad[År],$J8,Arblös_längd_månad[1 - 3 mån])</f>
        <v>87.166666666666671</v>
      </c>
      <c r="M8" s="8">
        <f>AVERAGEIF(Arblös_längd_månad[År],$J8,Arblös_längd_månad[3 - 6 mån])</f>
        <v>47.666666666666664</v>
      </c>
      <c r="N8" s="8">
        <f>AVERAGEIF(Arblös_längd_månad[År],$J8,Arblös_längd_månad[6 mån-1 år])</f>
        <v>29.083333333333332</v>
      </c>
      <c r="O8" s="8">
        <f>AVERAGEIF(Arblös_längd_månad[År],$J8,Arblös_längd_månad[Under 2 år])</f>
        <v>14.166666666666666</v>
      </c>
      <c r="P8" s="8">
        <f>AVERAGEIF(Arblös_längd_månad[År],$J8,Arblös_längd_månad[Över 2 år])</f>
        <v>6.666666666666667</v>
      </c>
      <c r="R8" s="20"/>
    </row>
    <row r="9" spans="1:18" x14ac:dyDescent="0.25">
      <c r="A9" s="5">
        <v>2003</v>
      </c>
      <c r="B9" s="6">
        <v>37803</v>
      </c>
      <c r="C9" s="3">
        <v>66</v>
      </c>
      <c r="D9" s="3">
        <v>80</v>
      </c>
      <c r="E9" s="3">
        <v>29</v>
      </c>
      <c r="F9" s="3">
        <v>26</v>
      </c>
      <c r="G9" s="3">
        <v>11</v>
      </c>
      <c r="H9" s="3">
        <v>9</v>
      </c>
      <c r="J9" s="7">
        <f t="shared" si="0"/>
        <v>2009</v>
      </c>
      <c r="K9" s="8">
        <f>AVERAGEIF(Arblös_längd_månad[År],$J9,Arblös_längd_månad[0 - 1 mån])</f>
        <v>117.33333333333333</v>
      </c>
      <c r="L9" s="8">
        <f>AVERAGEIF(Arblös_längd_månad[År],$J9,Arblös_längd_månad[1 - 3 mån])</f>
        <v>123.75</v>
      </c>
      <c r="M9" s="8">
        <f>AVERAGEIF(Arblös_längd_månad[År],$J9,Arblös_längd_månad[3 - 6 mån])</f>
        <v>67.416666666666671</v>
      </c>
      <c r="N9" s="8">
        <f>AVERAGEIF(Arblös_längd_månad[År],$J9,Arblös_längd_månad[6 mån-1 år])</f>
        <v>43.833333333333336</v>
      </c>
      <c r="O9" s="8">
        <f>AVERAGEIF(Arblös_längd_månad[År],$J9,Arblös_längd_månad[Under 2 år])</f>
        <v>15.833333333333334</v>
      </c>
      <c r="P9" s="8">
        <f>AVERAGEIF(Arblös_längd_månad[År],$J9,Arblös_längd_månad[Över 2 år])</f>
        <v>8.9166666666666661</v>
      </c>
      <c r="R9" s="20"/>
    </row>
    <row r="10" spans="1:18" x14ac:dyDescent="0.25">
      <c r="A10" s="5">
        <v>2003</v>
      </c>
      <c r="B10" s="6">
        <v>37834</v>
      </c>
      <c r="C10" s="3">
        <v>99</v>
      </c>
      <c r="D10" s="3">
        <v>66</v>
      </c>
      <c r="E10" s="3">
        <v>30</v>
      </c>
      <c r="F10" s="3">
        <v>30</v>
      </c>
      <c r="G10" s="3">
        <v>12</v>
      </c>
      <c r="H10" s="3">
        <v>8</v>
      </c>
      <c r="J10" s="7">
        <f t="shared" si="0"/>
        <v>2010</v>
      </c>
      <c r="K10" s="8">
        <f>AVERAGEIF(Arblös_längd_månad[År],$J10,Arblös_längd_månad[0 - 1 mån])</f>
        <v>114.83333333333333</v>
      </c>
      <c r="L10" s="8">
        <f>AVERAGEIF(Arblös_längd_månad[År],$J10,Arblös_längd_månad[1 - 3 mån])</f>
        <v>129.91666666666666</v>
      </c>
      <c r="M10" s="8">
        <f>AVERAGEIF(Arblös_längd_månad[År],$J10,Arblös_längd_månad[3 - 6 mån])</f>
        <v>84.583333333333329</v>
      </c>
      <c r="N10" s="8">
        <f>AVERAGEIF(Arblös_längd_månad[År],$J10,Arblös_längd_månad[6 mån-1 år])</f>
        <v>58.583333333333336</v>
      </c>
      <c r="O10" s="8">
        <f>AVERAGEIF(Arblös_längd_månad[År],$J10,Arblös_längd_månad[Under 2 år])</f>
        <v>31.583333333333332</v>
      </c>
      <c r="P10" s="8">
        <f>AVERAGEIF(Arblös_längd_månad[År],$J10,Arblös_längd_månad[Över 2 år])</f>
        <v>11.916666666666666</v>
      </c>
      <c r="R10" s="20"/>
    </row>
    <row r="11" spans="1:18" x14ac:dyDescent="0.25">
      <c r="A11" s="5">
        <v>2003</v>
      </c>
      <c r="B11" s="6">
        <v>37865</v>
      </c>
      <c r="C11" s="3">
        <v>93</v>
      </c>
      <c r="D11" s="3">
        <v>89</v>
      </c>
      <c r="E11" s="3">
        <v>29</v>
      </c>
      <c r="F11" s="3">
        <v>27</v>
      </c>
      <c r="G11" s="3">
        <v>13</v>
      </c>
      <c r="H11" s="3">
        <v>7</v>
      </c>
      <c r="J11" s="7">
        <f t="shared" si="0"/>
        <v>2011</v>
      </c>
      <c r="K11" s="8">
        <f>AVERAGEIF(Arblös_längd_månad[År],$J11,Arblös_längd_månad[0 - 1 mån])</f>
        <v>109.5</v>
      </c>
      <c r="L11" s="8">
        <f>AVERAGEIF(Arblös_längd_månad[År],$J11,Arblös_längd_månad[1 - 3 mån])</f>
        <v>127.08333333333333</v>
      </c>
      <c r="M11" s="8">
        <f>AVERAGEIF(Arblös_längd_månad[År],$J11,Arblös_längd_månad[3 - 6 mån])</f>
        <v>76.666666666666671</v>
      </c>
      <c r="N11" s="8">
        <f>AVERAGEIF(Arblös_längd_månad[År],$J11,Arblös_längd_månad[6 mån-1 år])</f>
        <v>43.75</v>
      </c>
      <c r="O11" s="8">
        <f>AVERAGEIF(Arblös_längd_månad[År],$J11,Arblös_längd_månad[Under 2 år])</f>
        <v>24.083333333333332</v>
      </c>
      <c r="P11" s="8">
        <f>AVERAGEIF(Arblös_längd_månad[År],$J11,Arblös_längd_månad[Över 2 år])</f>
        <v>16.583333333333332</v>
      </c>
      <c r="R11" s="20"/>
    </row>
    <row r="12" spans="1:18" x14ac:dyDescent="0.25">
      <c r="A12" s="5">
        <v>2003</v>
      </c>
      <c r="B12" s="6">
        <v>37895</v>
      </c>
      <c r="C12" s="3">
        <v>72</v>
      </c>
      <c r="D12" s="3">
        <v>131</v>
      </c>
      <c r="E12" s="3">
        <v>38</v>
      </c>
      <c r="F12" s="3">
        <v>21</v>
      </c>
      <c r="G12" s="3">
        <v>15</v>
      </c>
      <c r="H12" s="3">
        <v>7</v>
      </c>
      <c r="J12" s="7">
        <f t="shared" ref="J12:J17" si="1">J11+1</f>
        <v>2012</v>
      </c>
      <c r="K12" s="8">
        <f>AVERAGEIF(Arblös_längd_månad[År],$J12,Arblös_längd_månad[0 - 1 mån])</f>
        <v>113.91666666666667</v>
      </c>
      <c r="L12" s="8">
        <f>AVERAGEIF(Arblös_längd_månad[År],$J12,Arblös_längd_månad[1 - 3 mån])</f>
        <v>141.91666666666666</v>
      </c>
      <c r="M12" s="8">
        <f>AVERAGEIF(Arblös_längd_månad[År],$J12,Arblös_längd_månad[3 - 6 mån])</f>
        <v>89</v>
      </c>
      <c r="N12" s="8">
        <f>AVERAGEIF(Arblös_längd_månad[År],$J12,Arblös_längd_månad[6 mån-1 år])</f>
        <v>58</v>
      </c>
      <c r="O12" s="8">
        <f>AVERAGEIF(Arblös_längd_månad[År],$J12,Arblös_längd_månad[Under 2 år])</f>
        <v>22.333333333333332</v>
      </c>
      <c r="P12" s="8">
        <f>AVERAGEIF(Arblös_längd_månad[År],$J12,Arblös_längd_månad[Över 2 år])</f>
        <v>16.916666666666668</v>
      </c>
      <c r="R12" s="20"/>
    </row>
    <row r="13" spans="1:18" x14ac:dyDescent="0.25">
      <c r="A13" s="5">
        <v>2003</v>
      </c>
      <c r="B13" s="6">
        <v>37926</v>
      </c>
      <c r="C13" s="3">
        <v>66</v>
      </c>
      <c r="D13" s="3">
        <v>135</v>
      </c>
      <c r="E13" s="3">
        <v>57</v>
      </c>
      <c r="F13" s="3">
        <v>19</v>
      </c>
      <c r="G13" s="3">
        <v>15</v>
      </c>
      <c r="H13" s="3">
        <v>8</v>
      </c>
      <c r="J13" s="11">
        <f t="shared" si="1"/>
        <v>2013</v>
      </c>
      <c r="K13" s="12">
        <f>AVERAGEIF(Arblös_längd_månad[År],$J13,Arblös_längd_månad[0 - 1 mån])</f>
        <v>114.75</v>
      </c>
      <c r="L13" s="12">
        <f>AVERAGEIF(Arblös_längd_månad[År],$J13,Arblös_längd_månad[1 - 3 mån])</f>
        <v>164.33333333333334</v>
      </c>
      <c r="M13" s="12">
        <f>AVERAGEIF(Arblös_längd_månad[År],$J13,Arblös_längd_månad[3 - 6 mån])</f>
        <v>105.41666666666667</v>
      </c>
      <c r="N13" s="12">
        <f>AVERAGEIF(Arblös_längd_månad[År],$J13,Arblös_längd_månad[6 mån-1 år])</f>
        <v>66.25</v>
      </c>
      <c r="O13" s="12">
        <f>AVERAGEIF(Arblös_längd_månad[År],$J13,Arblös_längd_månad[Under 2 år])</f>
        <v>28.916666666666668</v>
      </c>
      <c r="P13" s="12">
        <f>AVERAGEIF(Arblös_längd_månad[År],$J13,Arblös_längd_månad[Över 2 år])</f>
        <v>20.083333333333332</v>
      </c>
      <c r="R13" s="20"/>
    </row>
    <row r="14" spans="1:18" x14ac:dyDescent="0.25">
      <c r="A14" s="5">
        <v>2003</v>
      </c>
      <c r="B14" s="6">
        <v>37956</v>
      </c>
      <c r="C14" s="3">
        <v>55</v>
      </c>
      <c r="D14" s="3">
        <v>122</v>
      </c>
      <c r="E14" s="3">
        <v>82</v>
      </c>
      <c r="F14" s="3">
        <v>24</v>
      </c>
      <c r="G14" s="3">
        <v>13</v>
      </c>
      <c r="H14" s="3">
        <v>8</v>
      </c>
      <c r="J14" s="11">
        <f t="shared" si="1"/>
        <v>2014</v>
      </c>
      <c r="K14" s="12">
        <f>AVERAGEIF(Arblös_längd_månad[År],$J14,Arblös_längd_månad[0 - 1 mån])</f>
        <v>119</v>
      </c>
      <c r="L14" s="12">
        <f>AVERAGEIF(Arblös_längd_månad[År],$J14,Arblös_längd_månad[1 - 3 mån])</f>
        <v>169.58333333333334</v>
      </c>
      <c r="M14" s="12">
        <f>AVERAGEIF(Arblös_längd_månad[År],$J14,Arblös_längd_månad[3 - 6 mån])</f>
        <v>136.25</v>
      </c>
      <c r="N14" s="12">
        <f>AVERAGEIF(Arblös_längd_månad[År],$J14,Arblös_längd_månad[6 mån-1 år])</f>
        <v>93.583333333333329</v>
      </c>
      <c r="O14" s="12">
        <f>AVERAGEIF(Arblös_längd_månad[År],$J14,Arblös_längd_månad[Under 2 år])</f>
        <v>40.583333333333336</v>
      </c>
      <c r="P14" s="12">
        <f>AVERAGEIF(Arblös_längd_månad[År],$J14,Arblös_längd_månad[Över 2 år])</f>
        <v>19.666666666666668</v>
      </c>
      <c r="R14" s="20"/>
    </row>
    <row r="15" spans="1:18" x14ac:dyDescent="0.25">
      <c r="A15" s="5">
        <v>2004</v>
      </c>
      <c r="B15" s="6">
        <v>37987</v>
      </c>
      <c r="C15" s="3">
        <v>131</v>
      </c>
      <c r="D15" s="3">
        <v>103</v>
      </c>
      <c r="E15" s="3">
        <v>89</v>
      </c>
      <c r="F15" s="3">
        <v>28</v>
      </c>
      <c r="G15" s="3">
        <v>18</v>
      </c>
      <c r="H15" s="3">
        <v>8</v>
      </c>
      <c r="J15" s="7">
        <f t="shared" si="1"/>
        <v>2015</v>
      </c>
      <c r="K15" s="8">
        <f>AVERAGEIF(Arblös_längd_månad[År],$J15,Arblös_längd_månad[0 - 1 mån])</f>
        <v>120.25</v>
      </c>
      <c r="L15" s="8">
        <f>AVERAGEIF(Arblös_längd_månad[År],$J15,Arblös_längd_månad[1 - 3 mån])</f>
        <v>162.75</v>
      </c>
      <c r="M15" s="8">
        <f>AVERAGEIF(Arblös_längd_månad[År],$J15,Arblös_längd_månad[3 - 6 mån])</f>
        <v>114.25</v>
      </c>
      <c r="N15" s="8">
        <f>AVERAGEIF(Arblös_längd_månad[År],$J15,Arblös_längd_månad[6 mån-1 år])</f>
        <v>87.916666666666671</v>
      </c>
      <c r="O15" s="8">
        <f>AVERAGEIF(Arblös_längd_månad[År],$J15,Arblös_längd_månad[Under 2 år])</f>
        <v>41.916666666666664</v>
      </c>
      <c r="P15" s="8">
        <f>AVERAGEIF(Arblös_längd_månad[År],$J15,Arblös_längd_månad[Över 2 år])</f>
        <v>25.5</v>
      </c>
      <c r="R15" s="20"/>
    </row>
    <row r="16" spans="1:18" x14ac:dyDescent="0.25">
      <c r="A16" s="5">
        <v>2004</v>
      </c>
      <c r="B16" s="6">
        <v>38018</v>
      </c>
      <c r="C16" s="3">
        <v>87</v>
      </c>
      <c r="D16" s="3">
        <v>132</v>
      </c>
      <c r="E16" s="3">
        <v>80</v>
      </c>
      <c r="F16" s="3">
        <v>32</v>
      </c>
      <c r="G16" s="3">
        <v>21</v>
      </c>
      <c r="H16" s="3">
        <v>7</v>
      </c>
      <c r="J16" s="13">
        <f t="shared" si="1"/>
        <v>2016</v>
      </c>
      <c r="K16" s="14">
        <f>AVERAGEIF(Arblös_längd_månad[År],$J16,Arblös_längd_månad[0 - 1 mån])</f>
        <v>121.83333333333333</v>
      </c>
      <c r="L16" s="14">
        <f>AVERAGEIF(Arblös_längd_månad[År],$J16,Arblös_längd_månad[1 - 3 mån])</f>
        <v>151.08333333333334</v>
      </c>
      <c r="M16" s="14">
        <f>AVERAGEIF(Arblös_längd_månad[År],$J16,Arblös_längd_månad[3 - 6 mån])</f>
        <v>109.5</v>
      </c>
      <c r="N16" s="14">
        <f>AVERAGEIF(Arblös_längd_månad[År],$J16,Arblös_längd_månad[6 mån-1 år])</f>
        <v>83.416666666666671</v>
      </c>
      <c r="O16" s="14">
        <f>AVERAGEIF(Arblös_längd_månad[År],$J16,Arblös_längd_månad[Under 2 år])</f>
        <v>47.416666666666664</v>
      </c>
      <c r="P16" s="14">
        <f>AVERAGEIF(Arblös_längd_månad[År],$J16,Arblös_längd_månad[Över 2 år])</f>
        <v>26</v>
      </c>
      <c r="R16" s="20"/>
    </row>
    <row r="17" spans="1:18" x14ac:dyDescent="0.25">
      <c r="A17" s="5">
        <v>2004</v>
      </c>
      <c r="B17" s="6">
        <v>38047</v>
      </c>
      <c r="C17" s="3">
        <v>72</v>
      </c>
      <c r="D17" s="3">
        <v>79</v>
      </c>
      <c r="E17" s="3">
        <v>56</v>
      </c>
      <c r="F17" s="3">
        <v>41</v>
      </c>
      <c r="G17" s="3">
        <v>19</v>
      </c>
      <c r="H17" s="3">
        <v>7</v>
      </c>
      <c r="J17" s="7">
        <f t="shared" si="1"/>
        <v>2017</v>
      </c>
      <c r="K17" s="8">
        <f>AVERAGEIF(Arblös_längd_månad[År],$J17,Arblös_längd_månad[0 - 1 mån])</f>
        <v>110.33333333333333</v>
      </c>
      <c r="L17" s="8">
        <f>AVERAGEIF(Arblös_längd_månad[År],$J17,Arblös_längd_månad[1 - 3 mån])</f>
        <v>158</v>
      </c>
      <c r="M17" s="8">
        <f>AVERAGEIF(Arblös_längd_månad[År],$J17,Arblös_längd_månad[3 - 6 mån])</f>
        <v>119.16666666666667</v>
      </c>
      <c r="N17" s="8">
        <f>AVERAGEIF(Arblös_längd_månad[År],$J17,Arblös_längd_månad[6 mån-1 år])</f>
        <v>86.583333333333329</v>
      </c>
      <c r="O17" s="8">
        <f>AVERAGEIF(Arblös_längd_månad[År],$J17,Arblös_längd_månad[Under 2 år])</f>
        <v>45.25</v>
      </c>
      <c r="P17" s="8">
        <f>AVERAGEIF(Arblös_längd_månad[År],$J17,Arblös_längd_månad[Över 2 år])</f>
        <v>29.333333333333332</v>
      </c>
      <c r="R17" s="20"/>
    </row>
    <row r="18" spans="1:18" x14ac:dyDescent="0.25">
      <c r="A18" s="5">
        <v>2004</v>
      </c>
      <c r="B18" s="6">
        <v>38078</v>
      </c>
      <c r="C18" s="3">
        <v>72</v>
      </c>
      <c r="D18" s="3">
        <v>71</v>
      </c>
      <c r="E18" s="3">
        <v>62</v>
      </c>
      <c r="F18" s="3">
        <v>42</v>
      </c>
      <c r="G18" s="3">
        <v>18</v>
      </c>
      <c r="H18" s="3">
        <v>8</v>
      </c>
      <c r="J18" s="7">
        <f t="shared" ref="J18:J23" si="2">J17+1</f>
        <v>2018</v>
      </c>
      <c r="K18" s="8">
        <f>AVERAGEIF(Arblös_längd_månad[År],$J18,Arblös_längd_månad[0 - 1 mån])</f>
        <v>99.166666666666671</v>
      </c>
      <c r="L18" s="8">
        <f>AVERAGEIF(Arblös_längd_månad[År],$J18,Arblös_längd_månad[1 - 3 mån])</f>
        <v>146.41666666666666</v>
      </c>
      <c r="M18" s="8">
        <f>AVERAGEIF(Arblös_längd_månad[År],$J18,Arblös_längd_månad[3 - 6 mån])</f>
        <v>110.25</v>
      </c>
      <c r="N18" s="8">
        <f>AVERAGEIF(Arblös_längd_månad[År],$J18,Arblös_längd_månad[6 mån-1 år])</f>
        <v>88.25</v>
      </c>
      <c r="O18" s="8">
        <f>AVERAGEIF(Arblös_längd_månad[År],$J18,Arblös_längd_månad[Under 2 år])</f>
        <v>57.083333333333336</v>
      </c>
      <c r="P18" s="8">
        <f>AVERAGEIF(Arblös_längd_månad[År],$J18,Arblös_längd_månad[Över 2 år])</f>
        <v>31.083333333333332</v>
      </c>
      <c r="R18" s="20"/>
    </row>
    <row r="19" spans="1:18" x14ac:dyDescent="0.25">
      <c r="A19" s="5">
        <v>2004</v>
      </c>
      <c r="B19" s="6">
        <v>38108</v>
      </c>
      <c r="C19" s="3">
        <v>63</v>
      </c>
      <c r="D19" s="3">
        <v>69</v>
      </c>
      <c r="E19" s="3">
        <v>52</v>
      </c>
      <c r="F19" s="3">
        <v>27</v>
      </c>
      <c r="G19" s="3">
        <v>19</v>
      </c>
      <c r="H19" s="3">
        <v>8</v>
      </c>
      <c r="J19" s="18">
        <f t="shared" si="2"/>
        <v>2019</v>
      </c>
      <c r="K19" s="19">
        <f>AVERAGEIF(Arblös_längd_månad[År],$J19,Arblös_längd_månad[0 - 1 mån])</f>
        <v>97.25</v>
      </c>
      <c r="L19" s="19">
        <f>AVERAGEIF(Arblös_längd_månad[År],$J19,Arblös_längd_månad[1 - 3 mån])</f>
        <v>141.08333333333334</v>
      </c>
      <c r="M19" s="19">
        <f>AVERAGEIF(Arblös_längd_månad[År],$J19,Arblös_längd_månad[3 - 6 mån])</f>
        <v>114.25</v>
      </c>
      <c r="N19" s="19">
        <f>AVERAGEIF(Arblös_längd_månad[År],$J19,Arblös_längd_månad[6 mån-1 år])</f>
        <v>88.833333333333329</v>
      </c>
      <c r="O19" s="19">
        <f>AVERAGEIF(Arblös_längd_månad[År],$J19,Arblös_längd_månad[Under 2 år])</f>
        <v>46.916666666666664</v>
      </c>
      <c r="P19" s="19">
        <f>AVERAGEIF(Arblös_längd_månad[År],$J19,Arblös_längd_månad[Över 2 år])</f>
        <v>42.416666666666664</v>
      </c>
    </row>
    <row r="20" spans="1:18" x14ac:dyDescent="0.25">
      <c r="A20" s="5">
        <v>2004</v>
      </c>
      <c r="B20" s="6">
        <v>38139</v>
      </c>
      <c r="C20" s="3">
        <v>88</v>
      </c>
      <c r="D20" s="3">
        <v>60</v>
      </c>
      <c r="E20" s="3">
        <v>36</v>
      </c>
      <c r="F20" s="3">
        <v>35</v>
      </c>
      <c r="G20" s="3">
        <v>14</v>
      </c>
      <c r="H20" s="3">
        <v>10</v>
      </c>
      <c r="J20" s="18">
        <f t="shared" si="2"/>
        <v>2020</v>
      </c>
      <c r="K20" s="19">
        <f>AVERAGEIF(Arblös_längd_månad[År],$J20,Arblös_längd_månad[0 - 1 mån])</f>
        <v>289.5</v>
      </c>
      <c r="L20" s="19">
        <f>AVERAGEIF(Arblös_längd_månad[År],$J20,Arblös_längd_månad[1 - 3 mån])</f>
        <v>402.83333333333331</v>
      </c>
      <c r="M20" s="19">
        <f>AVERAGEIF(Arblös_längd_månad[År],$J20,Arblös_längd_månad[3 - 6 mån])</f>
        <v>353.5</v>
      </c>
      <c r="N20" s="19">
        <f>AVERAGEIF(Arblös_längd_månad[År],$J20,Arblös_längd_månad[6 mån-1 år])</f>
        <v>279.41666666666669</v>
      </c>
      <c r="O20" s="19">
        <f>AVERAGEIF(Arblös_längd_månad[År],$J20,Arblös_längd_månad[Under 2 år])</f>
        <v>86.583333333333329</v>
      </c>
      <c r="P20" s="19">
        <f>AVERAGEIF(Arblös_längd_månad[År],$J20,Arblös_längd_månad[Över 2 år])</f>
        <v>43.25</v>
      </c>
    </row>
    <row r="21" spans="1:18" x14ac:dyDescent="0.25">
      <c r="A21" s="5">
        <v>2004</v>
      </c>
      <c r="B21" s="6">
        <v>38169</v>
      </c>
      <c r="C21" s="3">
        <v>58</v>
      </c>
      <c r="D21" s="3">
        <v>82</v>
      </c>
      <c r="E21" s="3">
        <v>47</v>
      </c>
      <c r="F21" s="3">
        <v>41</v>
      </c>
      <c r="G21" s="3">
        <v>14</v>
      </c>
      <c r="H21" s="3">
        <v>11</v>
      </c>
      <c r="J21" s="18">
        <f t="shared" si="2"/>
        <v>2021</v>
      </c>
      <c r="K21" s="19">
        <f>AVERAGEIF(Arblös_längd_månad[År],$J21,Arblös_längd_månad[0 - 1 mån])</f>
        <v>116.66666666666667</v>
      </c>
      <c r="L21" s="19">
        <f>AVERAGEIF(Arblös_längd_månad[År],$J21,Arblös_längd_månad[1 - 3 mån])</f>
        <v>200.16666666666666</v>
      </c>
      <c r="M21" s="19">
        <f>AVERAGEIF(Arblös_längd_månad[År],$J21,Arblös_längd_månad[3 - 6 mån])</f>
        <v>187.5</v>
      </c>
      <c r="N21" s="19">
        <f>AVERAGEIF(Arblös_längd_månad[År],$J21,Arblös_längd_månad[6 mån-1 år])</f>
        <v>266.16666666666669</v>
      </c>
      <c r="O21" s="19">
        <f>AVERAGEIF(Arblös_längd_månad[År],$J21,Arblös_längd_månad[Under 2 år])</f>
        <v>210.16666666666666</v>
      </c>
      <c r="P21" s="19">
        <f>AVERAGEIF(Arblös_längd_månad[År],$J21,Arblös_längd_månad[Över 2 år])</f>
        <v>67.583333333333329</v>
      </c>
    </row>
    <row r="22" spans="1:18" x14ac:dyDescent="0.25">
      <c r="A22" s="5">
        <v>2004</v>
      </c>
      <c r="B22" s="6">
        <v>38200</v>
      </c>
      <c r="C22" s="3">
        <v>143</v>
      </c>
      <c r="D22" s="3">
        <v>62</v>
      </c>
      <c r="E22" s="3">
        <v>43</v>
      </c>
      <c r="F22" s="3">
        <v>34</v>
      </c>
      <c r="G22" s="3">
        <v>15</v>
      </c>
      <c r="H22" s="3">
        <v>11</v>
      </c>
      <c r="J22" s="7">
        <f t="shared" si="2"/>
        <v>2022</v>
      </c>
      <c r="K22" s="8">
        <f>AVERAGEIF(Arblös_längd_månad[År],$J22,Arblös_längd_månad[0 - 1 mån])</f>
        <v>90.916666666666671</v>
      </c>
      <c r="L22" s="8">
        <f>AVERAGEIF(Arblös_längd_månad[År],$J22,Arblös_längd_månad[1 - 3 mån])</f>
        <v>137.66666666666666</v>
      </c>
      <c r="M22" s="8">
        <f>AVERAGEIF(Arblös_längd_månad[År],$J22,Arblös_längd_månad[3 - 6 mån])</f>
        <v>123.83333333333333</v>
      </c>
      <c r="N22" s="8">
        <f>AVERAGEIF(Arblös_längd_månad[År],$J22,Arblös_längd_månad[6 mån-1 år])</f>
        <v>123</v>
      </c>
      <c r="O22" s="8">
        <f>AVERAGEIF(Arblös_längd_månad[År],$J22,Arblös_längd_månad[Under 2 år])</f>
        <v>101.08333333333333</v>
      </c>
      <c r="P22" s="8">
        <f>AVERAGEIF(Arblös_längd_månad[År],$J22,Arblös_längd_månad[Över 2 år])</f>
        <v>99.416666666666671</v>
      </c>
    </row>
    <row r="23" spans="1:18" x14ac:dyDescent="0.25">
      <c r="A23" s="5">
        <v>2004</v>
      </c>
      <c r="B23" s="6">
        <v>38231</v>
      </c>
      <c r="C23" s="3">
        <v>117</v>
      </c>
      <c r="D23" s="3">
        <v>108</v>
      </c>
      <c r="E23" s="3">
        <v>40</v>
      </c>
      <c r="F23" s="3">
        <v>28</v>
      </c>
      <c r="G23" s="3">
        <v>14</v>
      </c>
      <c r="H23" s="3">
        <v>10</v>
      </c>
      <c r="J23" s="7">
        <f t="shared" si="2"/>
        <v>2023</v>
      </c>
      <c r="K23" s="8">
        <f>AVERAGEIF(Arblös_längd_månad[År],$J23,Arblös_längd_månad[0 - 1 mån])</f>
        <v>93.583333333333329</v>
      </c>
      <c r="L23" s="8">
        <f>AVERAGEIF(Arblös_längd_månad[År],$J23,Arblös_längd_månad[1 - 3 mån])</f>
        <v>133.83333333333334</v>
      </c>
      <c r="M23" s="8">
        <f>AVERAGEIF(Arblös_längd_månad[År],$J23,Arblös_längd_månad[3 - 6 mån])</f>
        <v>116.25</v>
      </c>
      <c r="N23" s="8">
        <f>AVERAGEIF(Arblös_längd_månad[År],$J23,Arblös_längd_månad[6 mån-1 år])</f>
        <v>107</v>
      </c>
      <c r="O23" s="8">
        <f>AVERAGEIF(Arblös_längd_månad[År],$J23,Arblös_längd_månad[Under 2 år])</f>
        <v>84.25</v>
      </c>
      <c r="P23" s="8">
        <f>AVERAGEIF(Arblös_längd_månad[År],$J23,Arblös_längd_månad[Över 2 år])</f>
        <v>97.25</v>
      </c>
    </row>
    <row r="24" spans="1:18" x14ac:dyDescent="0.25">
      <c r="A24" s="5">
        <v>2004</v>
      </c>
      <c r="B24" s="6">
        <v>38261</v>
      </c>
      <c r="C24" s="3">
        <v>102</v>
      </c>
      <c r="D24" s="3">
        <v>148</v>
      </c>
      <c r="E24" s="3">
        <v>46</v>
      </c>
      <c r="F24" s="3">
        <v>30</v>
      </c>
      <c r="G24" s="3">
        <v>16</v>
      </c>
      <c r="H24" s="3">
        <v>9</v>
      </c>
      <c r="J24" s="21">
        <f>J23+1</f>
        <v>2024</v>
      </c>
      <c r="K24" s="22">
        <f>AVERAGEIF(Arblös_längd_månad[År],$J24,Arblös_längd_månad[0 - 1 mån])</f>
        <v>105.16666666666667</v>
      </c>
      <c r="L24" s="22">
        <f>AVERAGEIF(Arblös_längd_månad[År],$J24,Arblös_längd_månad[1 - 3 mån])</f>
        <v>138.16666666666666</v>
      </c>
      <c r="M24" s="22">
        <f>AVERAGEIF(Arblös_längd_månad[År],$J24,Arblös_längd_månad[3 - 6 mån])</f>
        <v>131.41666666666666</v>
      </c>
      <c r="N24" s="22">
        <f>AVERAGEIF(Arblös_längd_månad[År],$J24,Arblös_längd_månad[6 mån-1 år])</f>
        <v>124.25</v>
      </c>
      <c r="O24" s="22">
        <f>AVERAGEIF(Arblös_längd_månad[År],$J24,Arblös_längd_månad[Under 2 år])</f>
        <v>91.166666666666671</v>
      </c>
      <c r="P24" s="22">
        <f>AVERAGEIF(Arblös_längd_månad[År],$J24,Arblös_längd_månad[Över 2 år])</f>
        <v>104.08333333333333</v>
      </c>
    </row>
    <row r="25" spans="1:18" x14ac:dyDescent="0.25">
      <c r="A25" s="5">
        <v>2004</v>
      </c>
      <c r="B25" s="6">
        <v>38292</v>
      </c>
      <c r="C25" s="3">
        <v>113</v>
      </c>
      <c r="D25" s="3">
        <v>113</v>
      </c>
      <c r="E25" s="3">
        <v>66</v>
      </c>
      <c r="F25" s="3">
        <v>35</v>
      </c>
      <c r="G25" s="3">
        <v>17</v>
      </c>
      <c r="H25" s="3">
        <v>8</v>
      </c>
      <c r="J25" s="3" t="s">
        <v>7</v>
      </c>
    </row>
    <row r="26" spans="1:18" x14ac:dyDescent="0.25">
      <c r="A26" s="5">
        <v>2004</v>
      </c>
      <c r="B26" s="6">
        <v>38322</v>
      </c>
      <c r="C26" s="3">
        <v>68</v>
      </c>
      <c r="D26" s="3">
        <v>134</v>
      </c>
      <c r="E26" s="3">
        <v>79</v>
      </c>
      <c r="F26" s="3">
        <v>41</v>
      </c>
      <c r="G26" s="3">
        <v>20</v>
      </c>
      <c r="H26" s="3">
        <v>7</v>
      </c>
    </row>
    <row r="27" spans="1:18" x14ac:dyDescent="0.25">
      <c r="A27" s="5">
        <v>2005</v>
      </c>
      <c r="B27" s="6">
        <v>38353</v>
      </c>
      <c r="C27" s="3">
        <v>115</v>
      </c>
      <c r="D27" s="3">
        <v>115</v>
      </c>
      <c r="E27" s="3">
        <v>100</v>
      </c>
      <c r="F27" s="3">
        <v>34</v>
      </c>
      <c r="G27" s="3">
        <v>20</v>
      </c>
      <c r="H27" s="3">
        <v>9</v>
      </c>
    </row>
    <row r="28" spans="1:18" x14ac:dyDescent="0.25">
      <c r="A28" s="5">
        <v>2005</v>
      </c>
      <c r="B28" s="6">
        <v>38384</v>
      </c>
      <c r="C28" s="3">
        <v>85</v>
      </c>
      <c r="D28" s="3">
        <v>112</v>
      </c>
      <c r="E28" s="3">
        <v>82</v>
      </c>
      <c r="F28" s="3">
        <v>51</v>
      </c>
      <c r="G28" s="3">
        <v>17</v>
      </c>
      <c r="H28" s="3">
        <v>11</v>
      </c>
    </row>
    <row r="29" spans="1:18" x14ac:dyDescent="0.25">
      <c r="A29" s="5">
        <v>2005</v>
      </c>
      <c r="B29" s="6">
        <v>38412</v>
      </c>
      <c r="C29" s="3">
        <v>84</v>
      </c>
      <c r="D29" s="3">
        <v>115</v>
      </c>
      <c r="E29" s="3">
        <v>76</v>
      </c>
      <c r="F29" s="3">
        <v>54</v>
      </c>
      <c r="G29" s="3">
        <v>15</v>
      </c>
      <c r="H29" s="3">
        <v>9</v>
      </c>
    </row>
    <row r="30" spans="1:18" x14ac:dyDescent="0.25">
      <c r="A30" s="5">
        <v>2005</v>
      </c>
      <c r="B30" s="6">
        <v>38443</v>
      </c>
      <c r="C30" s="3">
        <v>56</v>
      </c>
      <c r="D30" s="3">
        <v>84</v>
      </c>
      <c r="E30" s="3">
        <v>58</v>
      </c>
      <c r="F30" s="3">
        <v>50</v>
      </c>
      <c r="G30" s="3">
        <v>18</v>
      </c>
      <c r="H30" s="3">
        <v>9</v>
      </c>
    </row>
    <row r="31" spans="1:18" x14ac:dyDescent="0.25">
      <c r="A31" s="5">
        <v>2005</v>
      </c>
      <c r="B31" s="6">
        <v>38473</v>
      </c>
      <c r="C31" s="3">
        <v>82</v>
      </c>
      <c r="D31" s="3">
        <v>59</v>
      </c>
      <c r="E31" s="3">
        <v>46</v>
      </c>
      <c r="F31" s="3">
        <v>49</v>
      </c>
      <c r="G31" s="3">
        <v>19</v>
      </c>
      <c r="H31" s="3">
        <v>7</v>
      </c>
    </row>
    <row r="32" spans="1:18" x14ac:dyDescent="0.25">
      <c r="A32" s="5">
        <v>2005</v>
      </c>
      <c r="B32" s="6">
        <v>38504</v>
      </c>
      <c r="C32" s="3">
        <v>88</v>
      </c>
      <c r="D32" s="3">
        <v>65</v>
      </c>
      <c r="E32" s="3">
        <v>38</v>
      </c>
      <c r="F32" s="3">
        <v>39</v>
      </c>
      <c r="G32" s="3">
        <v>17</v>
      </c>
      <c r="H32" s="3">
        <v>6</v>
      </c>
    </row>
    <row r="33" spans="1:8" x14ac:dyDescent="0.25">
      <c r="A33" s="5">
        <v>2005</v>
      </c>
      <c r="B33" s="6">
        <v>38534</v>
      </c>
      <c r="C33" s="3">
        <v>67</v>
      </c>
      <c r="D33" s="3">
        <v>88</v>
      </c>
      <c r="E33" s="3">
        <v>48</v>
      </c>
      <c r="F33" s="3">
        <v>34</v>
      </c>
      <c r="G33" s="3">
        <v>21</v>
      </c>
      <c r="H33" s="3">
        <v>6</v>
      </c>
    </row>
    <row r="34" spans="1:8" x14ac:dyDescent="0.25">
      <c r="A34" s="5">
        <v>2005</v>
      </c>
      <c r="B34" s="6">
        <v>38565</v>
      </c>
      <c r="C34" s="3">
        <v>148</v>
      </c>
      <c r="D34" s="3">
        <v>72</v>
      </c>
      <c r="E34" s="3">
        <v>44</v>
      </c>
      <c r="F34" s="3">
        <v>25</v>
      </c>
      <c r="G34" s="3">
        <v>22</v>
      </c>
      <c r="H34" s="3">
        <v>7</v>
      </c>
    </row>
    <row r="35" spans="1:8" x14ac:dyDescent="0.25">
      <c r="A35" s="5">
        <v>2005</v>
      </c>
      <c r="B35" s="6">
        <v>38596</v>
      </c>
      <c r="C35" s="3">
        <v>93</v>
      </c>
      <c r="D35" s="3">
        <v>112</v>
      </c>
      <c r="E35" s="3">
        <v>26</v>
      </c>
      <c r="F35" s="3">
        <v>17</v>
      </c>
      <c r="G35" s="3">
        <v>20</v>
      </c>
      <c r="H35" s="3">
        <v>7</v>
      </c>
    </row>
    <row r="36" spans="1:8" x14ac:dyDescent="0.25">
      <c r="A36" s="5">
        <v>2005</v>
      </c>
      <c r="B36" s="6">
        <v>38626</v>
      </c>
      <c r="C36" s="3">
        <v>124</v>
      </c>
      <c r="D36" s="3">
        <v>115</v>
      </c>
      <c r="E36" s="3">
        <v>33</v>
      </c>
      <c r="F36" s="3">
        <v>21</v>
      </c>
      <c r="G36" s="3">
        <v>17</v>
      </c>
      <c r="H36" s="3">
        <v>4</v>
      </c>
    </row>
    <row r="37" spans="1:8" x14ac:dyDescent="0.25">
      <c r="A37" s="5">
        <v>2005</v>
      </c>
      <c r="B37" s="6">
        <v>38657</v>
      </c>
      <c r="C37" s="3">
        <v>105</v>
      </c>
      <c r="D37" s="3">
        <v>113</v>
      </c>
      <c r="E37" s="3">
        <v>63</v>
      </c>
      <c r="F37" s="3">
        <v>22</v>
      </c>
      <c r="G37" s="3">
        <v>15</v>
      </c>
      <c r="H37" s="3">
        <v>5</v>
      </c>
    </row>
    <row r="38" spans="1:8" x14ac:dyDescent="0.25">
      <c r="A38" s="5">
        <v>2005</v>
      </c>
      <c r="B38" s="6">
        <v>38687</v>
      </c>
      <c r="C38" s="3">
        <v>73</v>
      </c>
      <c r="D38" s="3">
        <v>119</v>
      </c>
      <c r="E38" s="3">
        <v>79</v>
      </c>
      <c r="F38" s="3">
        <v>20</v>
      </c>
      <c r="G38" s="3">
        <v>18</v>
      </c>
      <c r="H38" s="3">
        <v>6</v>
      </c>
    </row>
    <row r="39" spans="1:8" x14ac:dyDescent="0.25">
      <c r="A39" s="5">
        <v>2006</v>
      </c>
      <c r="B39" s="6">
        <v>38718</v>
      </c>
      <c r="C39" s="3">
        <v>123</v>
      </c>
      <c r="D39" s="3">
        <v>99</v>
      </c>
      <c r="E39" s="3">
        <v>85</v>
      </c>
      <c r="F39" s="3">
        <v>21</v>
      </c>
      <c r="G39" s="3">
        <v>13</v>
      </c>
      <c r="H39" s="3">
        <v>5</v>
      </c>
    </row>
    <row r="40" spans="1:8" x14ac:dyDescent="0.25">
      <c r="A40" s="5">
        <v>2006</v>
      </c>
      <c r="B40" s="6">
        <v>38749</v>
      </c>
      <c r="C40" s="3">
        <v>107</v>
      </c>
      <c r="D40" s="3">
        <v>107</v>
      </c>
      <c r="E40" s="3">
        <v>61</v>
      </c>
      <c r="F40" s="3">
        <v>42</v>
      </c>
      <c r="G40" s="3">
        <v>12</v>
      </c>
      <c r="H40" s="3">
        <v>4</v>
      </c>
    </row>
    <row r="41" spans="1:8" x14ac:dyDescent="0.25">
      <c r="A41" s="5">
        <v>2006</v>
      </c>
      <c r="B41" s="6">
        <v>38777</v>
      </c>
      <c r="C41" s="3">
        <v>75</v>
      </c>
      <c r="D41" s="3">
        <v>102</v>
      </c>
      <c r="E41" s="3">
        <v>53</v>
      </c>
      <c r="F41" s="3">
        <v>48</v>
      </c>
      <c r="G41" s="3">
        <v>11</v>
      </c>
      <c r="H41" s="3">
        <v>6</v>
      </c>
    </row>
    <row r="42" spans="1:8" x14ac:dyDescent="0.25">
      <c r="A42" s="5">
        <v>2006</v>
      </c>
      <c r="B42" s="6">
        <v>38808</v>
      </c>
      <c r="C42" s="3">
        <v>72</v>
      </c>
      <c r="D42" s="3">
        <v>85</v>
      </c>
      <c r="E42" s="3">
        <v>49</v>
      </c>
      <c r="F42" s="3">
        <v>48</v>
      </c>
      <c r="G42" s="3">
        <v>12</v>
      </c>
      <c r="H42" s="3">
        <v>6</v>
      </c>
    </row>
    <row r="43" spans="1:8" x14ac:dyDescent="0.25">
      <c r="A43" s="5">
        <v>2006</v>
      </c>
      <c r="B43" s="6">
        <v>38838</v>
      </c>
      <c r="C43" s="3">
        <v>80</v>
      </c>
      <c r="D43" s="3">
        <v>75</v>
      </c>
      <c r="E43" s="3">
        <v>41</v>
      </c>
      <c r="F43" s="3">
        <v>32</v>
      </c>
      <c r="G43" s="3">
        <v>11</v>
      </c>
      <c r="H43" s="3">
        <v>6</v>
      </c>
    </row>
    <row r="44" spans="1:8" x14ac:dyDescent="0.25">
      <c r="A44" s="5">
        <v>2006</v>
      </c>
      <c r="B44" s="6">
        <v>38869</v>
      </c>
      <c r="C44" s="3">
        <v>87</v>
      </c>
      <c r="D44" s="3">
        <v>93</v>
      </c>
      <c r="E44" s="3">
        <v>44</v>
      </c>
      <c r="F44" s="3">
        <v>30</v>
      </c>
      <c r="G44" s="3">
        <v>7</v>
      </c>
      <c r="H44" s="3">
        <v>7</v>
      </c>
    </row>
    <row r="45" spans="1:8" x14ac:dyDescent="0.25">
      <c r="A45" s="5">
        <v>2006</v>
      </c>
      <c r="B45" s="6">
        <v>38899</v>
      </c>
      <c r="C45" s="3">
        <v>86</v>
      </c>
      <c r="D45" s="3">
        <v>98</v>
      </c>
      <c r="E45" s="3">
        <v>56</v>
      </c>
      <c r="F45" s="3">
        <v>33</v>
      </c>
      <c r="G45" s="3">
        <v>7</v>
      </c>
      <c r="H45" s="3">
        <v>6</v>
      </c>
    </row>
    <row r="46" spans="1:8" x14ac:dyDescent="0.25">
      <c r="A46" s="5">
        <v>2006</v>
      </c>
      <c r="B46" s="6">
        <v>38930</v>
      </c>
      <c r="C46" s="3">
        <v>104</v>
      </c>
      <c r="D46" s="3">
        <v>85</v>
      </c>
      <c r="E46" s="3">
        <v>52</v>
      </c>
      <c r="F46" s="3">
        <v>30</v>
      </c>
      <c r="G46" s="3">
        <v>12</v>
      </c>
      <c r="H46" s="3">
        <v>4</v>
      </c>
    </row>
    <row r="47" spans="1:8" x14ac:dyDescent="0.25">
      <c r="A47" s="5">
        <v>2006</v>
      </c>
      <c r="B47" s="6">
        <v>38961</v>
      </c>
      <c r="C47" s="3">
        <v>107</v>
      </c>
      <c r="D47" s="3">
        <v>100</v>
      </c>
      <c r="E47" s="3">
        <v>40</v>
      </c>
      <c r="F47" s="3">
        <v>19</v>
      </c>
      <c r="G47" s="3">
        <v>13</v>
      </c>
      <c r="H47" s="3">
        <v>5</v>
      </c>
    </row>
    <row r="48" spans="1:8" x14ac:dyDescent="0.25">
      <c r="A48" s="5">
        <v>2006</v>
      </c>
      <c r="B48" s="6">
        <v>38991</v>
      </c>
      <c r="C48" s="3">
        <v>135</v>
      </c>
      <c r="D48" s="3">
        <v>106</v>
      </c>
      <c r="E48" s="3">
        <v>51</v>
      </c>
      <c r="F48" s="3">
        <v>22</v>
      </c>
      <c r="G48" s="3">
        <v>11</v>
      </c>
      <c r="H48" s="3">
        <v>5</v>
      </c>
    </row>
    <row r="49" spans="1:8" x14ac:dyDescent="0.25">
      <c r="A49" s="5">
        <v>2006</v>
      </c>
      <c r="B49" s="6">
        <v>39022</v>
      </c>
      <c r="C49" s="3">
        <v>110</v>
      </c>
      <c r="D49" s="3">
        <v>122</v>
      </c>
      <c r="E49" s="3">
        <v>61</v>
      </c>
      <c r="F49" s="3">
        <v>27</v>
      </c>
      <c r="G49" s="3">
        <v>11</v>
      </c>
      <c r="H49" s="3">
        <v>5</v>
      </c>
    </row>
    <row r="50" spans="1:8" x14ac:dyDescent="0.25">
      <c r="A50" s="5">
        <v>2006</v>
      </c>
      <c r="B50" s="6">
        <v>39052</v>
      </c>
      <c r="C50" s="3">
        <v>79</v>
      </c>
      <c r="D50" s="3">
        <v>130</v>
      </c>
      <c r="E50" s="3">
        <v>74</v>
      </c>
      <c r="F50" s="3">
        <v>33</v>
      </c>
      <c r="G50" s="3">
        <v>10</v>
      </c>
      <c r="H50" s="3">
        <v>5</v>
      </c>
    </row>
    <row r="51" spans="1:8" x14ac:dyDescent="0.25">
      <c r="A51" s="5">
        <v>2007</v>
      </c>
      <c r="B51" s="6">
        <v>39083</v>
      </c>
      <c r="C51" s="3">
        <v>114</v>
      </c>
      <c r="D51" s="3">
        <v>94</v>
      </c>
      <c r="E51" s="3">
        <v>96</v>
      </c>
      <c r="F51" s="3">
        <v>41</v>
      </c>
      <c r="G51" s="3">
        <v>12</v>
      </c>
      <c r="H51" s="3">
        <v>5</v>
      </c>
    </row>
    <row r="52" spans="1:8" x14ac:dyDescent="0.25">
      <c r="A52" s="5">
        <v>2007</v>
      </c>
      <c r="B52" s="6">
        <v>39114</v>
      </c>
      <c r="C52" s="3">
        <v>81</v>
      </c>
      <c r="D52" s="3">
        <v>98</v>
      </c>
      <c r="E52" s="3">
        <v>77</v>
      </c>
      <c r="F52" s="3">
        <v>46</v>
      </c>
      <c r="G52" s="3">
        <v>15</v>
      </c>
      <c r="H52" s="3">
        <v>5</v>
      </c>
    </row>
    <row r="53" spans="1:8" x14ac:dyDescent="0.25">
      <c r="A53" s="5">
        <v>2007</v>
      </c>
      <c r="B53" s="6">
        <v>39142</v>
      </c>
      <c r="C53" s="3">
        <v>79</v>
      </c>
      <c r="D53" s="3">
        <v>96</v>
      </c>
      <c r="E53" s="3">
        <v>66</v>
      </c>
      <c r="F53" s="3">
        <v>51</v>
      </c>
      <c r="G53" s="3">
        <v>14</v>
      </c>
      <c r="H53" s="3">
        <v>6</v>
      </c>
    </row>
    <row r="54" spans="1:8" x14ac:dyDescent="0.25">
      <c r="A54" s="5">
        <v>2007</v>
      </c>
      <c r="B54" s="6">
        <v>39173</v>
      </c>
      <c r="C54" s="3">
        <v>61</v>
      </c>
      <c r="D54" s="3">
        <v>80</v>
      </c>
      <c r="E54" s="3">
        <v>52</v>
      </c>
      <c r="F54" s="3">
        <v>56</v>
      </c>
      <c r="G54" s="3">
        <v>14</v>
      </c>
      <c r="H54" s="3">
        <v>6</v>
      </c>
    </row>
    <row r="55" spans="1:8" x14ac:dyDescent="0.25">
      <c r="A55" s="5">
        <v>2007</v>
      </c>
      <c r="B55" s="6">
        <v>39203</v>
      </c>
      <c r="C55" s="3">
        <v>60</v>
      </c>
      <c r="D55" s="3">
        <v>50</v>
      </c>
      <c r="E55" s="3">
        <v>50</v>
      </c>
      <c r="F55" s="3">
        <v>40</v>
      </c>
      <c r="G55" s="3">
        <v>15</v>
      </c>
      <c r="H55" s="3">
        <v>5</v>
      </c>
    </row>
    <row r="56" spans="1:8" x14ac:dyDescent="0.25">
      <c r="A56" s="5">
        <v>2007</v>
      </c>
      <c r="B56" s="6">
        <v>39234</v>
      </c>
      <c r="C56" s="3">
        <v>98</v>
      </c>
      <c r="D56" s="3">
        <v>46</v>
      </c>
      <c r="E56" s="3">
        <v>26</v>
      </c>
      <c r="F56" s="3">
        <v>38</v>
      </c>
      <c r="G56" s="3">
        <v>15</v>
      </c>
      <c r="H56" s="3">
        <v>4</v>
      </c>
    </row>
    <row r="57" spans="1:8" x14ac:dyDescent="0.25">
      <c r="A57" s="5">
        <v>2007</v>
      </c>
      <c r="B57" s="6">
        <v>39264</v>
      </c>
      <c r="C57" s="3">
        <v>66</v>
      </c>
      <c r="D57" s="3">
        <v>84</v>
      </c>
      <c r="E57" s="3">
        <v>29</v>
      </c>
      <c r="F57" s="3">
        <v>34</v>
      </c>
      <c r="G57" s="3">
        <v>18</v>
      </c>
      <c r="H57" s="3">
        <v>5</v>
      </c>
    </row>
    <row r="58" spans="1:8" x14ac:dyDescent="0.25">
      <c r="A58" s="5">
        <v>2007</v>
      </c>
      <c r="B58" s="6">
        <v>39295</v>
      </c>
      <c r="C58" s="3">
        <v>91</v>
      </c>
      <c r="D58" s="3">
        <v>57</v>
      </c>
      <c r="E58" s="3">
        <v>25</v>
      </c>
      <c r="F58" s="3">
        <v>27</v>
      </c>
      <c r="G58" s="3">
        <v>16</v>
      </c>
      <c r="H58" s="3">
        <v>7</v>
      </c>
    </row>
    <row r="59" spans="1:8" x14ac:dyDescent="0.25">
      <c r="A59" s="5">
        <v>2007</v>
      </c>
      <c r="B59" s="6">
        <v>39326</v>
      </c>
      <c r="C59" s="3">
        <v>119</v>
      </c>
      <c r="D59" s="3">
        <v>79</v>
      </c>
      <c r="E59" s="3">
        <v>28</v>
      </c>
      <c r="F59" s="3">
        <v>23</v>
      </c>
      <c r="G59" s="3">
        <v>15</v>
      </c>
      <c r="H59" s="3">
        <v>6</v>
      </c>
    </row>
    <row r="60" spans="1:8" x14ac:dyDescent="0.25">
      <c r="A60" s="5">
        <v>2007</v>
      </c>
      <c r="B60" s="6">
        <v>39356</v>
      </c>
      <c r="C60" s="3">
        <v>106</v>
      </c>
      <c r="D60" s="3">
        <v>120</v>
      </c>
      <c r="E60" s="3">
        <v>33</v>
      </c>
      <c r="F60" s="3">
        <v>23</v>
      </c>
      <c r="G60" s="3">
        <v>14</v>
      </c>
      <c r="H60" s="3">
        <v>6</v>
      </c>
    </row>
    <row r="61" spans="1:8" x14ac:dyDescent="0.25">
      <c r="A61" s="5">
        <v>2007</v>
      </c>
      <c r="B61" s="6">
        <v>39387</v>
      </c>
      <c r="C61" s="3">
        <v>98</v>
      </c>
      <c r="D61" s="3">
        <v>119</v>
      </c>
      <c r="E61" s="3">
        <v>39</v>
      </c>
      <c r="F61" s="3">
        <v>20</v>
      </c>
      <c r="G61" s="3">
        <v>15</v>
      </c>
      <c r="H61" s="3">
        <v>6</v>
      </c>
    </row>
    <row r="62" spans="1:8" x14ac:dyDescent="0.25">
      <c r="A62" s="5">
        <v>2007</v>
      </c>
      <c r="B62" s="6">
        <v>39417</v>
      </c>
      <c r="C62" s="3">
        <v>78</v>
      </c>
      <c r="D62" s="3">
        <v>101</v>
      </c>
      <c r="E62" s="3">
        <v>66</v>
      </c>
      <c r="F62" s="3">
        <v>23</v>
      </c>
      <c r="G62" s="3">
        <v>15</v>
      </c>
      <c r="H62" s="3">
        <v>5</v>
      </c>
    </row>
    <row r="63" spans="1:8" x14ac:dyDescent="0.25">
      <c r="A63" s="5">
        <v>2008</v>
      </c>
      <c r="B63" s="6">
        <v>39448</v>
      </c>
      <c r="C63" s="3">
        <v>118</v>
      </c>
      <c r="D63" s="3">
        <v>97</v>
      </c>
      <c r="E63" s="3">
        <v>73</v>
      </c>
      <c r="F63" s="3">
        <v>20</v>
      </c>
      <c r="G63" s="3">
        <v>17</v>
      </c>
      <c r="H63" s="3">
        <v>6</v>
      </c>
    </row>
    <row r="64" spans="1:8" x14ac:dyDescent="0.25">
      <c r="A64" s="5">
        <v>2008</v>
      </c>
      <c r="B64" s="6">
        <v>39479</v>
      </c>
      <c r="C64" s="3">
        <v>83</v>
      </c>
      <c r="D64" s="3">
        <v>98</v>
      </c>
      <c r="E64" s="3">
        <v>60</v>
      </c>
      <c r="F64" s="3">
        <v>22</v>
      </c>
      <c r="G64" s="3">
        <v>13</v>
      </c>
      <c r="H64" s="3">
        <v>7</v>
      </c>
    </row>
    <row r="65" spans="1:8" x14ac:dyDescent="0.25">
      <c r="A65" s="5">
        <v>2008</v>
      </c>
      <c r="B65" s="6">
        <v>39508</v>
      </c>
      <c r="C65" s="3">
        <v>69</v>
      </c>
      <c r="D65" s="3">
        <v>88</v>
      </c>
      <c r="E65" s="3">
        <v>66</v>
      </c>
      <c r="F65" s="3">
        <v>37</v>
      </c>
      <c r="G65" s="3">
        <v>14</v>
      </c>
      <c r="H65" s="3">
        <v>6</v>
      </c>
    </row>
    <row r="66" spans="1:8" x14ac:dyDescent="0.25">
      <c r="A66" s="5">
        <v>2008</v>
      </c>
      <c r="B66" s="6">
        <v>39539</v>
      </c>
      <c r="C66" s="3">
        <v>77</v>
      </c>
      <c r="D66" s="3">
        <v>64</v>
      </c>
      <c r="E66" s="3">
        <v>45</v>
      </c>
      <c r="F66" s="3">
        <v>38</v>
      </c>
      <c r="G66" s="3">
        <v>11</v>
      </c>
      <c r="H66" s="3">
        <v>7</v>
      </c>
    </row>
    <row r="67" spans="1:8" x14ac:dyDescent="0.25">
      <c r="A67" s="5">
        <v>2008</v>
      </c>
      <c r="B67" s="6">
        <v>39569</v>
      </c>
      <c r="C67" s="3">
        <v>61</v>
      </c>
      <c r="D67" s="3">
        <v>73</v>
      </c>
      <c r="E67" s="3">
        <v>40</v>
      </c>
      <c r="F67" s="3">
        <v>33</v>
      </c>
      <c r="G67" s="3">
        <v>11</v>
      </c>
      <c r="H67" s="3">
        <v>5</v>
      </c>
    </row>
    <row r="68" spans="1:8" x14ac:dyDescent="0.25">
      <c r="A68" s="5">
        <v>2008</v>
      </c>
      <c r="B68" s="6">
        <v>39600</v>
      </c>
      <c r="C68" s="3">
        <v>109</v>
      </c>
      <c r="D68" s="3">
        <v>64</v>
      </c>
      <c r="E68" s="3">
        <v>25</v>
      </c>
      <c r="F68" s="3">
        <v>30</v>
      </c>
      <c r="G68" s="3">
        <v>13</v>
      </c>
      <c r="H68" s="3">
        <v>7</v>
      </c>
    </row>
    <row r="69" spans="1:8" x14ac:dyDescent="0.25">
      <c r="A69" s="5">
        <v>2008</v>
      </c>
      <c r="B69" s="6">
        <v>39630</v>
      </c>
      <c r="C69" s="3">
        <v>63</v>
      </c>
      <c r="D69" s="3">
        <v>113</v>
      </c>
      <c r="E69" s="3">
        <v>33</v>
      </c>
      <c r="F69" s="3">
        <v>28</v>
      </c>
      <c r="G69" s="3">
        <v>14</v>
      </c>
      <c r="H69" s="3">
        <v>7</v>
      </c>
    </row>
    <row r="70" spans="1:8" x14ac:dyDescent="0.25">
      <c r="A70" s="5">
        <v>2008</v>
      </c>
      <c r="B70" s="6">
        <v>39661</v>
      </c>
      <c r="C70" s="3">
        <v>98</v>
      </c>
      <c r="D70" s="3">
        <v>68</v>
      </c>
      <c r="E70" s="3">
        <v>55</v>
      </c>
      <c r="F70" s="3">
        <v>25</v>
      </c>
      <c r="G70" s="3">
        <v>13</v>
      </c>
      <c r="H70" s="3">
        <v>7</v>
      </c>
    </row>
    <row r="71" spans="1:8" x14ac:dyDescent="0.25">
      <c r="A71" s="5">
        <v>2008</v>
      </c>
      <c r="B71" s="6">
        <v>39692</v>
      </c>
      <c r="C71" s="3">
        <v>132</v>
      </c>
      <c r="D71" s="3">
        <v>61</v>
      </c>
      <c r="E71" s="3">
        <v>47</v>
      </c>
      <c r="F71" s="3">
        <v>27</v>
      </c>
      <c r="G71" s="3">
        <v>14</v>
      </c>
      <c r="H71" s="3">
        <v>7</v>
      </c>
    </row>
    <row r="72" spans="1:8" x14ac:dyDescent="0.25">
      <c r="A72" s="5">
        <v>2008</v>
      </c>
      <c r="B72" s="6">
        <v>39722</v>
      </c>
      <c r="C72" s="3">
        <v>93</v>
      </c>
      <c r="D72" s="3">
        <v>114</v>
      </c>
      <c r="E72" s="3">
        <v>34</v>
      </c>
      <c r="F72" s="3">
        <v>27</v>
      </c>
      <c r="G72" s="3">
        <v>16</v>
      </c>
      <c r="H72" s="3">
        <v>7</v>
      </c>
    </row>
    <row r="73" spans="1:8" x14ac:dyDescent="0.25">
      <c r="A73" s="5">
        <v>2008</v>
      </c>
      <c r="B73" s="6">
        <v>39753</v>
      </c>
      <c r="C73" s="3">
        <v>91</v>
      </c>
      <c r="D73" s="3">
        <v>109</v>
      </c>
      <c r="E73" s="3">
        <v>32</v>
      </c>
      <c r="F73" s="3">
        <v>31</v>
      </c>
      <c r="G73" s="3">
        <v>16</v>
      </c>
      <c r="H73" s="3">
        <v>7</v>
      </c>
    </row>
    <row r="74" spans="1:8" x14ac:dyDescent="0.25">
      <c r="A74" s="5">
        <v>2008</v>
      </c>
      <c r="B74" s="6">
        <v>39783</v>
      </c>
      <c r="C74" s="3">
        <v>70</v>
      </c>
      <c r="D74" s="3">
        <v>97</v>
      </c>
      <c r="E74" s="3">
        <v>62</v>
      </c>
      <c r="F74" s="3">
        <v>31</v>
      </c>
      <c r="G74" s="3">
        <v>18</v>
      </c>
      <c r="H74" s="3">
        <v>7</v>
      </c>
    </row>
    <row r="75" spans="1:8" x14ac:dyDescent="0.25">
      <c r="A75" s="5">
        <v>2009</v>
      </c>
      <c r="B75" s="6">
        <v>39814</v>
      </c>
      <c r="C75" s="3">
        <v>126</v>
      </c>
      <c r="D75" s="3">
        <v>89</v>
      </c>
      <c r="E75" s="3">
        <v>73</v>
      </c>
      <c r="F75" s="3">
        <v>29</v>
      </c>
      <c r="G75" s="3">
        <v>15</v>
      </c>
      <c r="H75" s="3">
        <v>7</v>
      </c>
    </row>
    <row r="76" spans="1:8" x14ac:dyDescent="0.25">
      <c r="A76" s="5">
        <v>2009</v>
      </c>
      <c r="B76" s="6">
        <v>39845</v>
      </c>
      <c r="C76" s="3">
        <v>102</v>
      </c>
      <c r="D76" s="3">
        <v>120</v>
      </c>
      <c r="E76" s="3">
        <v>74</v>
      </c>
      <c r="F76" s="3">
        <v>35</v>
      </c>
      <c r="G76" s="3">
        <v>14</v>
      </c>
      <c r="H76" s="3">
        <v>7</v>
      </c>
    </row>
    <row r="77" spans="1:8" x14ac:dyDescent="0.25">
      <c r="A77" s="5">
        <v>2009</v>
      </c>
      <c r="B77" s="6">
        <v>39873</v>
      </c>
      <c r="C77" s="3">
        <v>103</v>
      </c>
      <c r="D77" s="3">
        <v>112</v>
      </c>
      <c r="E77" s="3">
        <v>54</v>
      </c>
      <c r="F77" s="3">
        <v>45</v>
      </c>
      <c r="G77" s="3">
        <v>14</v>
      </c>
      <c r="H77" s="3">
        <v>8</v>
      </c>
    </row>
    <row r="78" spans="1:8" x14ac:dyDescent="0.25">
      <c r="A78" s="5">
        <v>2009</v>
      </c>
      <c r="B78" s="6">
        <v>39904</v>
      </c>
      <c r="C78" s="3">
        <v>89</v>
      </c>
      <c r="D78" s="3">
        <v>97</v>
      </c>
      <c r="E78" s="3">
        <v>63</v>
      </c>
      <c r="F78" s="3">
        <v>45</v>
      </c>
      <c r="G78" s="3">
        <v>13</v>
      </c>
      <c r="H78" s="3">
        <v>9</v>
      </c>
    </row>
    <row r="79" spans="1:8" x14ac:dyDescent="0.25">
      <c r="A79" s="5">
        <v>2009</v>
      </c>
      <c r="B79" s="6">
        <v>39934</v>
      </c>
      <c r="C79" s="3">
        <v>81</v>
      </c>
      <c r="D79" s="3">
        <v>107</v>
      </c>
      <c r="E79" s="3">
        <v>57</v>
      </c>
      <c r="F79" s="3">
        <v>40</v>
      </c>
      <c r="G79" s="3">
        <v>17</v>
      </c>
      <c r="H79" s="3">
        <v>9</v>
      </c>
    </row>
    <row r="80" spans="1:8" x14ac:dyDescent="0.25">
      <c r="A80" s="5">
        <v>2009</v>
      </c>
      <c r="B80" s="6">
        <v>39965</v>
      </c>
      <c r="C80" s="3">
        <v>121</v>
      </c>
      <c r="D80" s="3">
        <v>98</v>
      </c>
      <c r="E80" s="3">
        <v>54</v>
      </c>
      <c r="F80" s="3">
        <v>42</v>
      </c>
      <c r="G80" s="3">
        <v>14</v>
      </c>
      <c r="H80" s="3">
        <v>10</v>
      </c>
    </row>
    <row r="81" spans="1:8" x14ac:dyDescent="0.25">
      <c r="A81" s="5">
        <v>2009</v>
      </c>
      <c r="B81" s="6">
        <v>39995</v>
      </c>
      <c r="C81" s="3">
        <v>96</v>
      </c>
      <c r="D81" s="3">
        <v>136</v>
      </c>
      <c r="E81" s="3">
        <v>72</v>
      </c>
      <c r="F81" s="3">
        <v>47</v>
      </c>
      <c r="G81" s="3">
        <v>13</v>
      </c>
      <c r="H81" s="3">
        <v>10</v>
      </c>
    </row>
    <row r="82" spans="1:8" x14ac:dyDescent="0.25">
      <c r="A82" s="5">
        <v>2009</v>
      </c>
      <c r="B82" s="6">
        <v>40026</v>
      </c>
      <c r="C82" s="3">
        <v>132</v>
      </c>
      <c r="D82" s="3">
        <v>117</v>
      </c>
      <c r="E82" s="3">
        <v>73</v>
      </c>
      <c r="F82" s="3">
        <v>52</v>
      </c>
      <c r="G82" s="3">
        <v>14</v>
      </c>
      <c r="H82" s="3">
        <v>9</v>
      </c>
    </row>
    <row r="83" spans="1:8" x14ac:dyDescent="0.25">
      <c r="A83" s="5">
        <v>2009</v>
      </c>
      <c r="B83" s="6">
        <v>40057</v>
      </c>
      <c r="C83" s="3">
        <v>153</v>
      </c>
      <c r="D83" s="3">
        <v>108</v>
      </c>
      <c r="E83" s="3">
        <v>59</v>
      </c>
      <c r="F83" s="3">
        <v>46</v>
      </c>
      <c r="G83" s="3">
        <v>17</v>
      </c>
      <c r="H83" s="3">
        <v>9</v>
      </c>
    </row>
    <row r="84" spans="1:8" x14ac:dyDescent="0.25">
      <c r="A84" s="5">
        <v>2009</v>
      </c>
      <c r="B84" s="6">
        <v>40087</v>
      </c>
      <c r="C84" s="3">
        <v>153</v>
      </c>
      <c r="D84" s="3">
        <v>167</v>
      </c>
      <c r="E84" s="3">
        <v>57</v>
      </c>
      <c r="F84" s="3">
        <v>45</v>
      </c>
      <c r="G84" s="3">
        <v>17</v>
      </c>
      <c r="H84" s="3">
        <v>9</v>
      </c>
    </row>
    <row r="85" spans="1:8" x14ac:dyDescent="0.25">
      <c r="A85" s="5">
        <v>2009</v>
      </c>
      <c r="B85" s="6">
        <v>40118</v>
      </c>
      <c r="C85" s="3">
        <v>153</v>
      </c>
      <c r="D85" s="3">
        <v>166</v>
      </c>
      <c r="E85" s="3">
        <v>73</v>
      </c>
      <c r="F85" s="3">
        <v>46</v>
      </c>
      <c r="G85" s="3">
        <v>20</v>
      </c>
      <c r="H85" s="3">
        <v>9</v>
      </c>
    </row>
    <row r="86" spans="1:8" x14ac:dyDescent="0.25">
      <c r="A86" s="5">
        <v>2009</v>
      </c>
      <c r="B86" s="6">
        <v>40148</v>
      </c>
      <c r="C86" s="3">
        <v>99</v>
      </c>
      <c r="D86" s="3">
        <v>168</v>
      </c>
      <c r="E86" s="3">
        <v>100</v>
      </c>
      <c r="F86" s="3">
        <v>54</v>
      </c>
      <c r="G86" s="3">
        <v>22</v>
      </c>
      <c r="H86" s="3">
        <v>11</v>
      </c>
    </row>
    <row r="87" spans="1:8" x14ac:dyDescent="0.25">
      <c r="A87" s="5">
        <v>2010</v>
      </c>
      <c r="B87" s="6">
        <v>40179</v>
      </c>
      <c r="C87" s="3">
        <v>137</v>
      </c>
      <c r="D87" s="3">
        <v>134</v>
      </c>
      <c r="E87" s="3">
        <v>109</v>
      </c>
      <c r="F87" s="3">
        <v>63</v>
      </c>
      <c r="G87" s="3">
        <v>25</v>
      </c>
      <c r="H87" s="3">
        <v>10</v>
      </c>
    </row>
    <row r="88" spans="1:8" x14ac:dyDescent="0.25">
      <c r="A88" s="5">
        <v>2010</v>
      </c>
      <c r="B88" s="6">
        <v>40210</v>
      </c>
      <c r="C88" s="3">
        <v>107</v>
      </c>
      <c r="D88" s="3">
        <v>150</v>
      </c>
      <c r="E88" s="3">
        <v>113</v>
      </c>
      <c r="F88" s="3">
        <v>73</v>
      </c>
      <c r="G88" s="3">
        <v>26</v>
      </c>
      <c r="H88" s="3">
        <v>10</v>
      </c>
    </row>
    <row r="89" spans="1:8" x14ac:dyDescent="0.25">
      <c r="A89" s="5">
        <v>2010</v>
      </c>
      <c r="B89" s="6">
        <v>40238</v>
      </c>
      <c r="C89" s="3">
        <v>117</v>
      </c>
      <c r="D89" s="3">
        <v>135</v>
      </c>
      <c r="E89" s="3">
        <v>89</v>
      </c>
      <c r="F89" s="3">
        <v>72</v>
      </c>
      <c r="G89" s="3">
        <v>30</v>
      </c>
      <c r="H89" s="3">
        <v>10</v>
      </c>
    </row>
    <row r="90" spans="1:8" x14ac:dyDescent="0.25">
      <c r="A90" s="5">
        <v>2010</v>
      </c>
      <c r="B90" s="6">
        <v>40269</v>
      </c>
      <c r="C90" s="3">
        <v>142</v>
      </c>
      <c r="D90" s="3">
        <v>109</v>
      </c>
      <c r="E90" s="3">
        <v>83</v>
      </c>
      <c r="F90" s="3">
        <v>77</v>
      </c>
      <c r="G90" s="3">
        <v>30</v>
      </c>
      <c r="H90" s="3">
        <v>10</v>
      </c>
    </row>
    <row r="91" spans="1:8" x14ac:dyDescent="0.25">
      <c r="A91" s="5">
        <v>2010</v>
      </c>
      <c r="B91" s="6">
        <v>40299</v>
      </c>
      <c r="C91" s="3">
        <v>86</v>
      </c>
      <c r="D91" s="3">
        <v>141</v>
      </c>
      <c r="E91" s="3">
        <v>68</v>
      </c>
      <c r="F91" s="3">
        <v>74</v>
      </c>
      <c r="G91" s="3">
        <v>29</v>
      </c>
      <c r="H91" s="3">
        <v>10</v>
      </c>
    </row>
    <row r="92" spans="1:8" x14ac:dyDescent="0.25">
      <c r="A92" s="5">
        <v>2010</v>
      </c>
      <c r="B92" s="6">
        <v>40330</v>
      </c>
      <c r="C92" s="3">
        <v>137</v>
      </c>
      <c r="D92" s="3">
        <v>117</v>
      </c>
      <c r="E92" s="3">
        <v>64</v>
      </c>
      <c r="F92" s="3">
        <v>65</v>
      </c>
      <c r="G92" s="3">
        <v>35</v>
      </c>
      <c r="H92" s="3">
        <v>10</v>
      </c>
    </row>
    <row r="93" spans="1:8" x14ac:dyDescent="0.25">
      <c r="A93" s="5">
        <v>2010</v>
      </c>
      <c r="B93" s="6">
        <v>40360</v>
      </c>
      <c r="C93" s="3">
        <v>89</v>
      </c>
      <c r="D93" s="3">
        <v>144</v>
      </c>
      <c r="E93" s="3">
        <v>91</v>
      </c>
      <c r="F93" s="3">
        <v>62</v>
      </c>
      <c r="G93" s="3">
        <v>38</v>
      </c>
      <c r="H93" s="3">
        <v>11</v>
      </c>
    </row>
    <row r="94" spans="1:8" x14ac:dyDescent="0.25">
      <c r="A94" s="5">
        <v>2010</v>
      </c>
      <c r="B94" s="6">
        <v>40391</v>
      </c>
      <c r="C94" s="3">
        <v>114</v>
      </c>
      <c r="D94" s="3">
        <v>105</v>
      </c>
      <c r="E94" s="3">
        <v>92</v>
      </c>
      <c r="F94" s="3">
        <v>53</v>
      </c>
      <c r="G94" s="3">
        <v>36</v>
      </c>
      <c r="H94" s="3">
        <v>13</v>
      </c>
    </row>
    <row r="95" spans="1:8" x14ac:dyDescent="0.25">
      <c r="A95" s="5">
        <v>2010</v>
      </c>
      <c r="B95" s="6">
        <v>40422</v>
      </c>
      <c r="C95" s="3">
        <v>120</v>
      </c>
      <c r="D95" s="3">
        <v>112</v>
      </c>
      <c r="E95" s="3">
        <v>69</v>
      </c>
      <c r="F95" s="3">
        <v>43</v>
      </c>
      <c r="G95" s="3">
        <v>35</v>
      </c>
      <c r="H95" s="3">
        <v>12</v>
      </c>
    </row>
    <row r="96" spans="1:8" x14ac:dyDescent="0.25">
      <c r="A96" s="5">
        <v>2010</v>
      </c>
      <c r="B96" s="6">
        <v>40452</v>
      </c>
      <c r="C96" s="3">
        <v>101</v>
      </c>
      <c r="D96" s="3">
        <v>142</v>
      </c>
      <c r="E96" s="3">
        <v>73</v>
      </c>
      <c r="F96" s="3">
        <v>37</v>
      </c>
      <c r="G96" s="3">
        <v>31</v>
      </c>
      <c r="H96" s="3">
        <v>13</v>
      </c>
    </row>
    <row r="97" spans="1:8" x14ac:dyDescent="0.25">
      <c r="A97" s="5">
        <v>2010</v>
      </c>
      <c r="B97" s="6">
        <v>40483</v>
      </c>
      <c r="C97" s="3">
        <v>120</v>
      </c>
      <c r="D97" s="3">
        <v>118</v>
      </c>
      <c r="E97" s="3">
        <v>76</v>
      </c>
      <c r="F97" s="3">
        <v>39</v>
      </c>
      <c r="G97" s="3">
        <v>31</v>
      </c>
      <c r="H97" s="3">
        <v>16</v>
      </c>
    </row>
    <row r="98" spans="1:8" x14ac:dyDescent="0.25">
      <c r="A98" s="5">
        <v>2010</v>
      </c>
      <c r="B98" s="6">
        <v>40513</v>
      </c>
      <c r="C98" s="3">
        <v>108</v>
      </c>
      <c r="D98" s="3">
        <v>152</v>
      </c>
      <c r="E98" s="3">
        <v>88</v>
      </c>
      <c r="F98" s="3">
        <v>45</v>
      </c>
      <c r="G98" s="3">
        <v>33</v>
      </c>
      <c r="H98" s="3">
        <v>18</v>
      </c>
    </row>
    <row r="99" spans="1:8" x14ac:dyDescent="0.25">
      <c r="A99" s="5">
        <v>2011</v>
      </c>
      <c r="B99" s="6">
        <v>40544</v>
      </c>
      <c r="C99" s="3">
        <v>119</v>
      </c>
      <c r="D99" s="3">
        <v>142</v>
      </c>
      <c r="E99" s="3">
        <v>98</v>
      </c>
      <c r="F99" s="3">
        <v>49</v>
      </c>
      <c r="G99" s="3">
        <v>32</v>
      </c>
      <c r="H99" s="3">
        <v>17</v>
      </c>
    </row>
    <row r="100" spans="1:8" x14ac:dyDescent="0.25">
      <c r="A100" s="5">
        <v>2011</v>
      </c>
      <c r="B100" s="6">
        <v>40575</v>
      </c>
      <c r="C100" s="3">
        <v>99</v>
      </c>
      <c r="D100" s="3">
        <v>137</v>
      </c>
      <c r="E100" s="3">
        <v>99</v>
      </c>
      <c r="F100" s="3">
        <v>55</v>
      </c>
      <c r="G100" s="3">
        <v>32</v>
      </c>
      <c r="H100" s="3">
        <v>17</v>
      </c>
    </row>
    <row r="101" spans="1:8" x14ac:dyDescent="0.25">
      <c r="A101" s="5">
        <v>2011</v>
      </c>
      <c r="B101" s="6">
        <v>40603</v>
      </c>
      <c r="C101" s="3">
        <v>98</v>
      </c>
      <c r="D101" s="3">
        <v>117</v>
      </c>
      <c r="E101" s="3">
        <v>86</v>
      </c>
      <c r="F101" s="3">
        <v>60</v>
      </c>
      <c r="G101" s="3">
        <v>31</v>
      </c>
      <c r="H101" s="3">
        <v>17</v>
      </c>
    </row>
    <row r="102" spans="1:8" x14ac:dyDescent="0.25">
      <c r="A102" s="5">
        <v>2011</v>
      </c>
      <c r="B102" s="6">
        <v>40634</v>
      </c>
      <c r="C102" s="3">
        <v>70</v>
      </c>
      <c r="D102" s="3">
        <v>97</v>
      </c>
      <c r="E102" s="3">
        <v>90</v>
      </c>
      <c r="F102" s="3">
        <v>61</v>
      </c>
      <c r="G102" s="3">
        <v>26</v>
      </c>
      <c r="H102" s="3">
        <v>18</v>
      </c>
    </row>
    <row r="103" spans="1:8" x14ac:dyDescent="0.25">
      <c r="A103" s="5">
        <v>2011</v>
      </c>
      <c r="B103" s="6">
        <v>40664</v>
      </c>
      <c r="C103" s="3">
        <v>123</v>
      </c>
      <c r="D103" s="3">
        <v>76</v>
      </c>
      <c r="E103" s="3">
        <v>58</v>
      </c>
      <c r="F103" s="3">
        <v>53</v>
      </c>
      <c r="G103" s="3">
        <v>27</v>
      </c>
      <c r="H103" s="3">
        <v>16</v>
      </c>
    </row>
    <row r="104" spans="1:8" x14ac:dyDescent="0.25">
      <c r="A104" s="5">
        <v>2011</v>
      </c>
      <c r="B104" s="6">
        <v>40695</v>
      </c>
      <c r="C104" s="3">
        <v>121</v>
      </c>
      <c r="D104" s="3">
        <v>116</v>
      </c>
      <c r="E104" s="3">
        <v>44</v>
      </c>
      <c r="F104" s="3">
        <v>43</v>
      </c>
      <c r="G104" s="3">
        <v>28</v>
      </c>
      <c r="H104" s="3">
        <v>16</v>
      </c>
    </row>
    <row r="105" spans="1:8" x14ac:dyDescent="0.25">
      <c r="A105" s="5">
        <v>2011</v>
      </c>
      <c r="B105" s="6">
        <v>40725</v>
      </c>
      <c r="C105" s="3">
        <v>78</v>
      </c>
      <c r="D105" s="3">
        <v>151</v>
      </c>
      <c r="E105" s="3">
        <v>75</v>
      </c>
      <c r="F105" s="3">
        <v>43</v>
      </c>
      <c r="G105" s="3">
        <v>24</v>
      </c>
      <c r="H105" s="3">
        <v>18</v>
      </c>
    </row>
    <row r="106" spans="1:8" x14ac:dyDescent="0.25">
      <c r="A106" s="5">
        <v>2011</v>
      </c>
      <c r="B106" s="6">
        <v>40756</v>
      </c>
      <c r="C106" s="3">
        <v>134</v>
      </c>
      <c r="D106" s="3">
        <v>119</v>
      </c>
      <c r="E106" s="3">
        <v>77</v>
      </c>
      <c r="F106" s="3">
        <v>40</v>
      </c>
      <c r="G106" s="3">
        <v>22</v>
      </c>
      <c r="H106" s="3">
        <v>14</v>
      </c>
    </row>
    <row r="107" spans="1:8" x14ac:dyDescent="0.25">
      <c r="A107" s="5">
        <v>2011</v>
      </c>
      <c r="B107" s="6">
        <v>40787</v>
      </c>
      <c r="C107" s="3">
        <v>136</v>
      </c>
      <c r="D107" s="3">
        <v>117</v>
      </c>
      <c r="E107" s="3">
        <v>65</v>
      </c>
      <c r="F107" s="3">
        <v>28</v>
      </c>
      <c r="G107" s="3">
        <v>18</v>
      </c>
      <c r="H107" s="3">
        <v>14</v>
      </c>
    </row>
    <row r="108" spans="1:8" x14ac:dyDescent="0.25">
      <c r="A108" s="5">
        <v>2011</v>
      </c>
      <c r="B108" s="6">
        <v>40817</v>
      </c>
      <c r="C108" s="3">
        <v>120</v>
      </c>
      <c r="D108" s="3">
        <v>153</v>
      </c>
      <c r="E108" s="3">
        <v>61</v>
      </c>
      <c r="F108" s="3">
        <v>24</v>
      </c>
      <c r="G108" s="3">
        <v>19</v>
      </c>
      <c r="H108" s="3">
        <v>16</v>
      </c>
    </row>
    <row r="109" spans="1:8" x14ac:dyDescent="0.25">
      <c r="A109" s="5">
        <v>2011</v>
      </c>
      <c r="B109" s="6">
        <v>40848</v>
      </c>
      <c r="C109" s="3">
        <v>116</v>
      </c>
      <c r="D109" s="3">
        <v>155</v>
      </c>
      <c r="E109" s="3">
        <v>71</v>
      </c>
      <c r="F109" s="3">
        <v>31</v>
      </c>
      <c r="G109" s="3">
        <v>14</v>
      </c>
      <c r="H109" s="3">
        <v>19</v>
      </c>
    </row>
    <row r="110" spans="1:8" x14ac:dyDescent="0.25">
      <c r="A110" s="5">
        <v>2011</v>
      </c>
      <c r="B110" s="6">
        <v>40878</v>
      </c>
      <c r="C110" s="3">
        <v>100</v>
      </c>
      <c r="D110" s="3">
        <v>145</v>
      </c>
      <c r="E110" s="3">
        <v>96</v>
      </c>
      <c r="F110" s="3">
        <v>38</v>
      </c>
      <c r="G110" s="3">
        <v>16</v>
      </c>
      <c r="H110" s="3">
        <v>17</v>
      </c>
    </row>
    <row r="111" spans="1:8" x14ac:dyDescent="0.25">
      <c r="A111" s="5" t="s">
        <v>11</v>
      </c>
      <c r="B111" s="6">
        <v>40909</v>
      </c>
      <c r="C111" s="3">
        <v>159</v>
      </c>
      <c r="D111" s="3">
        <v>136</v>
      </c>
      <c r="E111" s="3">
        <v>116</v>
      </c>
      <c r="F111" s="3">
        <v>40</v>
      </c>
      <c r="G111" s="3">
        <v>17</v>
      </c>
      <c r="H111" s="3">
        <v>18</v>
      </c>
    </row>
    <row r="112" spans="1:8" x14ac:dyDescent="0.25">
      <c r="A112" s="5" t="s">
        <v>11</v>
      </c>
      <c r="B112" s="6">
        <v>40940</v>
      </c>
      <c r="C112" s="3">
        <v>112</v>
      </c>
      <c r="D112" s="3">
        <v>170</v>
      </c>
      <c r="E112" s="3">
        <v>107</v>
      </c>
      <c r="F112" s="3">
        <v>55</v>
      </c>
      <c r="G112" s="3">
        <v>16</v>
      </c>
      <c r="H112" s="3">
        <v>18</v>
      </c>
    </row>
    <row r="113" spans="1:8" x14ac:dyDescent="0.25">
      <c r="A113" s="5" t="s">
        <v>11</v>
      </c>
      <c r="B113" s="6">
        <v>40969</v>
      </c>
      <c r="C113" s="3">
        <v>88</v>
      </c>
      <c r="D113" s="3">
        <v>144</v>
      </c>
      <c r="E113" s="3">
        <v>81</v>
      </c>
      <c r="F113" s="3">
        <v>74</v>
      </c>
      <c r="G113" s="3">
        <v>17</v>
      </c>
      <c r="H113" s="3">
        <v>17</v>
      </c>
    </row>
    <row r="114" spans="1:8" x14ac:dyDescent="0.25">
      <c r="A114" s="5" t="s">
        <v>11</v>
      </c>
      <c r="B114" s="6">
        <v>41000</v>
      </c>
      <c r="C114" s="3">
        <v>101</v>
      </c>
      <c r="D114" s="3">
        <v>93</v>
      </c>
      <c r="E114" s="3">
        <v>75</v>
      </c>
      <c r="F114" s="3">
        <v>81</v>
      </c>
      <c r="G114" s="3">
        <v>16</v>
      </c>
      <c r="H114" s="3">
        <v>15</v>
      </c>
    </row>
    <row r="115" spans="1:8" x14ac:dyDescent="0.25">
      <c r="A115" s="5" t="s">
        <v>11</v>
      </c>
      <c r="B115" s="6">
        <v>41030</v>
      </c>
      <c r="C115" s="3">
        <v>98</v>
      </c>
      <c r="D115" s="3">
        <v>116</v>
      </c>
      <c r="E115" s="3">
        <v>61</v>
      </c>
      <c r="F115" s="3">
        <v>64</v>
      </c>
      <c r="G115" s="3">
        <v>22</v>
      </c>
      <c r="H115" s="3">
        <v>14</v>
      </c>
    </row>
    <row r="116" spans="1:8" x14ac:dyDescent="0.25">
      <c r="A116" s="5" t="s">
        <v>11</v>
      </c>
      <c r="B116" s="6">
        <v>41061</v>
      </c>
      <c r="C116" s="3">
        <v>117</v>
      </c>
      <c r="D116" s="3">
        <v>116</v>
      </c>
      <c r="E116" s="3">
        <v>62</v>
      </c>
      <c r="F116" s="3">
        <v>58</v>
      </c>
      <c r="G116" s="3">
        <v>20</v>
      </c>
      <c r="H116" s="3">
        <v>16</v>
      </c>
    </row>
    <row r="117" spans="1:8" x14ac:dyDescent="0.25">
      <c r="A117" s="5" t="s">
        <v>11</v>
      </c>
      <c r="B117" s="6">
        <v>41091</v>
      </c>
      <c r="C117" s="3">
        <v>76</v>
      </c>
      <c r="D117" s="3">
        <v>143</v>
      </c>
      <c r="E117" s="3">
        <v>94</v>
      </c>
      <c r="F117" s="3">
        <v>63</v>
      </c>
      <c r="G117" s="3">
        <v>21</v>
      </c>
      <c r="H117" s="3">
        <v>16</v>
      </c>
    </row>
    <row r="118" spans="1:8" x14ac:dyDescent="0.25">
      <c r="A118" s="5" t="s">
        <v>11</v>
      </c>
      <c r="B118" s="6">
        <v>41122</v>
      </c>
      <c r="C118" s="3">
        <v>137</v>
      </c>
      <c r="D118" s="3">
        <v>105</v>
      </c>
      <c r="E118" s="3">
        <v>106</v>
      </c>
      <c r="F118" s="3">
        <v>55</v>
      </c>
      <c r="G118" s="3">
        <v>25</v>
      </c>
      <c r="H118" s="3">
        <v>16</v>
      </c>
    </row>
    <row r="119" spans="1:8" x14ac:dyDescent="0.25">
      <c r="A119" s="5" t="s">
        <v>11</v>
      </c>
      <c r="B119" s="6">
        <v>41153</v>
      </c>
      <c r="C119" s="3">
        <v>148</v>
      </c>
      <c r="D119" s="3">
        <v>124</v>
      </c>
      <c r="E119" s="3">
        <v>94</v>
      </c>
      <c r="F119" s="3">
        <v>47</v>
      </c>
      <c r="G119" s="3">
        <v>30</v>
      </c>
      <c r="H119" s="3">
        <v>15</v>
      </c>
    </row>
    <row r="120" spans="1:8" x14ac:dyDescent="0.25">
      <c r="A120" s="5" t="s">
        <v>11</v>
      </c>
      <c r="B120" s="6">
        <v>41183</v>
      </c>
      <c r="C120" s="3">
        <v>136</v>
      </c>
      <c r="D120" s="3">
        <v>185</v>
      </c>
      <c r="E120" s="3">
        <v>60</v>
      </c>
      <c r="F120" s="3">
        <v>45</v>
      </c>
      <c r="G120" s="3">
        <v>26</v>
      </c>
      <c r="H120" s="3">
        <v>20</v>
      </c>
    </row>
    <row r="121" spans="1:8" x14ac:dyDescent="0.25">
      <c r="A121" s="5" t="s">
        <v>11</v>
      </c>
      <c r="B121" s="6">
        <v>41214</v>
      </c>
      <c r="C121" s="3">
        <v>89</v>
      </c>
      <c r="D121" s="3">
        <v>200</v>
      </c>
      <c r="E121" s="3">
        <v>89</v>
      </c>
      <c r="F121" s="3">
        <v>56</v>
      </c>
      <c r="G121" s="3">
        <v>27</v>
      </c>
      <c r="H121" s="3">
        <v>19</v>
      </c>
    </row>
    <row r="122" spans="1:8" x14ac:dyDescent="0.25">
      <c r="A122" s="5" t="s">
        <v>11</v>
      </c>
      <c r="B122" s="6">
        <v>41244</v>
      </c>
      <c r="C122" s="3">
        <v>106</v>
      </c>
      <c r="D122" s="3">
        <v>171</v>
      </c>
      <c r="E122" s="3">
        <v>123</v>
      </c>
      <c r="F122" s="3">
        <v>58</v>
      </c>
      <c r="G122" s="3">
        <v>31</v>
      </c>
      <c r="H122" s="3">
        <v>19</v>
      </c>
    </row>
    <row r="123" spans="1:8" x14ac:dyDescent="0.25">
      <c r="A123" s="5">
        <v>2013</v>
      </c>
      <c r="B123" s="6">
        <v>41275</v>
      </c>
      <c r="C123" s="10">
        <v>112</v>
      </c>
      <c r="D123" s="10">
        <v>186</v>
      </c>
      <c r="E123" s="10">
        <v>162</v>
      </c>
      <c r="F123" s="10">
        <v>69</v>
      </c>
      <c r="G123" s="10">
        <v>30</v>
      </c>
      <c r="H123" s="10">
        <v>19</v>
      </c>
    </row>
    <row r="124" spans="1:8" x14ac:dyDescent="0.25">
      <c r="A124" s="5">
        <v>2013</v>
      </c>
      <c r="B124" s="6">
        <v>41306</v>
      </c>
      <c r="C124" s="10">
        <v>116</v>
      </c>
      <c r="D124" s="10">
        <v>180</v>
      </c>
      <c r="E124" s="10">
        <v>160</v>
      </c>
      <c r="F124" s="10">
        <v>72</v>
      </c>
      <c r="G124" s="10">
        <v>29</v>
      </c>
      <c r="H124" s="10">
        <v>19</v>
      </c>
    </row>
    <row r="125" spans="1:8" x14ac:dyDescent="0.25">
      <c r="A125" s="5">
        <v>2013</v>
      </c>
      <c r="B125" s="6">
        <v>41334</v>
      </c>
      <c r="C125" s="10">
        <v>77</v>
      </c>
      <c r="D125" s="10">
        <v>195</v>
      </c>
      <c r="E125" s="10">
        <v>116</v>
      </c>
      <c r="F125" s="10">
        <v>88</v>
      </c>
      <c r="G125" s="10">
        <v>26</v>
      </c>
      <c r="H125" s="10">
        <v>20</v>
      </c>
    </row>
    <row r="126" spans="1:8" x14ac:dyDescent="0.25">
      <c r="A126" s="5">
        <v>2013</v>
      </c>
      <c r="B126" s="6">
        <v>41365</v>
      </c>
      <c r="C126" s="10">
        <v>74</v>
      </c>
      <c r="D126" s="10">
        <v>119</v>
      </c>
      <c r="E126" s="10">
        <v>97</v>
      </c>
      <c r="F126" s="10">
        <v>95</v>
      </c>
      <c r="G126" s="10">
        <v>28</v>
      </c>
      <c r="H126" s="10">
        <v>20</v>
      </c>
    </row>
    <row r="127" spans="1:8" x14ac:dyDescent="0.25">
      <c r="A127" s="5">
        <v>2013</v>
      </c>
      <c r="B127" s="6">
        <v>41395</v>
      </c>
      <c r="C127" s="10">
        <v>123</v>
      </c>
      <c r="D127" s="10">
        <v>75</v>
      </c>
      <c r="E127" s="10">
        <v>87</v>
      </c>
      <c r="F127" s="10">
        <v>77</v>
      </c>
      <c r="G127" s="10">
        <v>25</v>
      </c>
      <c r="H127" s="10">
        <v>20</v>
      </c>
    </row>
    <row r="128" spans="1:8" x14ac:dyDescent="0.25">
      <c r="A128" s="5">
        <v>2013</v>
      </c>
      <c r="B128" s="6">
        <v>41426</v>
      </c>
      <c r="C128" s="10">
        <v>144</v>
      </c>
      <c r="D128" s="10">
        <v>111</v>
      </c>
      <c r="E128" s="10">
        <v>62</v>
      </c>
      <c r="F128" s="10">
        <v>67</v>
      </c>
      <c r="G128" s="10">
        <v>28</v>
      </c>
      <c r="H128" s="10">
        <v>21</v>
      </c>
    </row>
    <row r="129" spans="1:8" x14ac:dyDescent="0.25">
      <c r="A129" s="5">
        <v>2013</v>
      </c>
      <c r="B129" s="6">
        <v>41456</v>
      </c>
      <c r="C129" s="10">
        <v>89</v>
      </c>
      <c r="D129" s="10">
        <v>207</v>
      </c>
      <c r="E129" s="10">
        <v>64</v>
      </c>
      <c r="F129" s="10">
        <v>66</v>
      </c>
      <c r="G129" s="10">
        <v>30</v>
      </c>
      <c r="H129" s="10">
        <v>21</v>
      </c>
    </row>
    <row r="130" spans="1:8" x14ac:dyDescent="0.25">
      <c r="A130" s="5">
        <v>2013</v>
      </c>
      <c r="B130" s="6">
        <v>41487</v>
      </c>
      <c r="C130" s="10">
        <v>136</v>
      </c>
      <c r="D130" s="10">
        <v>145</v>
      </c>
      <c r="E130" s="10">
        <v>71</v>
      </c>
      <c r="F130" s="10">
        <v>58</v>
      </c>
      <c r="G130" s="10">
        <v>29</v>
      </c>
      <c r="H130" s="10">
        <v>20</v>
      </c>
    </row>
    <row r="131" spans="1:8" x14ac:dyDescent="0.25">
      <c r="A131" s="5">
        <v>2013</v>
      </c>
      <c r="B131" s="6">
        <v>41518</v>
      </c>
      <c r="C131" s="10">
        <v>175</v>
      </c>
      <c r="D131" s="10">
        <v>142</v>
      </c>
      <c r="E131" s="10">
        <v>75</v>
      </c>
      <c r="F131" s="10">
        <v>49</v>
      </c>
      <c r="G131" s="10">
        <v>31</v>
      </c>
      <c r="H131" s="10">
        <v>21</v>
      </c>
    </row>
    <row r="132" spans="1:8" x14ac:dyDescent="0.25">
      <c r="A132" s="5">
        <v>2013</v>
      </c>
      <c r="B132" s="6">
        <v>41548</v>
      </c>
      <c r="C132" s="10">
        <v>124</v>
      </c>
      <c r="D132" s="10">
        <v>222</v>
      </c>
      <c r="E132" s="10">
        <v>83</v>
      </c>
      <c r="F132" s="10">
        <v>39</v>
      </c>
      <c r="G132" s="10">
        <v>31</v>
      </c>
      <c r="H132" s="10">
        <v>21</v>
      </c>
    </row>
    <row r="133" spans="1:8" x14ac:dyDescent="0.25">
      <c r="A133" s="5">
        <v>2013</v>
      </c>
      <c r="B133" s="6">
        <v>41579</v>
      </c>
      <c r="C133" s="10">
        <v>99</v>
      </c>
      <c r="D133" s="10">
        <v>217</v>
      </c>
      <c r="E133" s="10">
        <v>120</v>
      </c>
      <c r="F133" s="10">
        <v>48</v>
      </c>
      <c r="G133" s="10">
        <v>29</v>
      </c>
      <c r="H133" s="10">
        <v>20</v>
      </c>
    </row>
    <row r="134" spans="1:8" x14ac:dyDescent="0.25">
      <c r="A134" s="5">
        <v>2013</v>
      </c>
      <c r="B134" s="6">
        <v>41609</v>
      </c>
      <c r="C134" s="10">
        <v>108</v>
      </c>
      <c r="D134" s="10">
        <v>173</v>
      </c>
      <c r="E134" s="10">
        <v>168</v>
      </c>
      <c r="F134" s="10">
        <v>67</v>
      </c>
      <c r="G134" s="10">
        <v>31</v>
      </c>
      <c r="H134" s="10">
        <v>19</v>
      </c>
    </row>
    <row r="135" spans="1:8" x14ac:dyDescent="0.25">
      <c r="A135" s="5" t="s">
        <v>12</v>
      </c>
      <c r="B135" s="6">
        <v>41640</v>
      </c>
      <c r="C135" s="10">
        <v>115</v>
      </c>
      <c r="D135" s="10">
        <v>169</v>
      </c>
      <c r="E135" s="10">
        <v>164</v>
      </c>
      <c r="F135" s="10">
        <v>59</v>
      </c>
      <c r="G135" s="10">
        <v>38</v>
      </c>
      <c r="H135" s="10">
        <v>19</v>
      </c>
    </row>
    <row r="136" spans="1:8" x14ac:dyDescent="0.25">
      <c r="A136" s="5" t="s">
        <v>12</v>
      </c>
      <c r="B136" s="6">
        <v>41671</v>
      </c>
      <c r="C136" s="10">
        <v>121</v>
      </c>
      <c r="D136" s="10">
        <v>172</v>
      </c>
      <c r="E136" s="10">
        <v>158</v>
      </c>
      <c r="F136" s="10">
        <v>84</v>
      </c>
      <c r="G136" s="10">
        <v>40</v>
      </c>
      <c r="H136" s="10">
        <v>16</v>
      </c>
    </row>
    <row r="137" spans="1:8" x14ac:dyDescent="0.25">
      <c r="A137" s="5" t="s">
        <v>12</v>
      </c>
      <c r="B137" s="6">
        <v>41699</v>
      </c>
      <c r="C137" s="10">
        <v>122</v>
      </c>
      <c r="D137" s="10">
        <v>171</v>
      </c>
      <c r="E137" s="10">
        <v>133</v>
      </c>
      <c r="F137" s="10">
        <v>109</v>
      </c>
      <c r="G137" s="10">
        <v>40</v>
      </c>
      <c r="H137" s="10">
        <v>15</v>
      </c>
    </row>
    <row r="138" spans="1:8" x14ac:dyDescent="0.25">
      <c r="A138" s="5" t="s">
        <v>12</v>
      </c>
      <c r="B138" s="6">
        <v>41730</v>
      </c>
      <c r="C138" s="10">
        <v>110</v>
      </c>
      <c r="D138" s="10">
        <v>170</v>
      </c>
      <c r="E138" s="10">
        <v>135</v>
      </c>
      <c r="F138" s="10">
        <v>111</v>
      </c>
      <c r="G138" s="10">
        <v>38</v>
      </c>
      <c r="H138" s="10">
        <v>16</v>
      </c>
    </row>
    <row r="139" spans="1:8" x14ac:dyDescent="0.25">
      <c r="A139" s="5" t="s">
        <v>12</v>
      </c>
      <c r="B139" s="6">
        <v>41760</v>
      </c>
      <c r="C139" s="10">
        <v>100</v>
      </c>
      <c r="D139" s="10">
        <v>157</v>
      </c>
      <c r="E139" s="10">
        <v>115</v>
      </c>
      <c r="F139" s="10">
        <v>105</v>
      </c>
      <c r="G139" s="10">
        <v>37</v>
      </c>
      <c r="H139" s="10">
        <v>16</v>
      </c>
    </row>
    <row r="140" spans="1:8" x14ac:dyDescent="0.25">
      <c r="A140" s="5" t="s">
        <v>12</v>
      </c>
      <c r="B140" s="6">
        <v>41791</v>
      </c>
      <c r="C140" s="10">
        <v>149</v>
      </c>
      <c r="D140" s="10">
        <v>142</v>
      </c>
      <c r="E140" s="10">
        <v>124</v>
      </c>
      <c r="F140" s="10">
        <v>99</v>
      </c>
      <c r="G140" s="10">
        <v>40</v>
      </c>
      <c r="H140" s="10">
        <v>17</v>
      </c>
    </row>
    <row r="141" spans="1:8" x14ac:dyDescent="0.25">
      <c r="A141" s="5" t="s">
        <v>12</v>
      </c>
      <c r="B141" s="6">
        <v>41821</v>
      </c>
      <c r="C141" s="10">
        <v>73</v>
      </c>
      <c r="D141" s="10">
        <v>203</v>
      </c>
      <c r="E141" s="10">
        <v>145</v>
      </c>
      <c r="F141" s="10">
        <v>104</v>
      </c>
      <c r="G141" s="10">
        <v>41</v>
      </c>
      <c r="H141" s="10">
        <v>19</v>
      </c>
    </row>
    <row r="142" spans="1:8" x14ac:dyDescent="0.25">
      <c r="A142" s="5" t="s">
        <v>12</v>
      </c>
      <c r="B142" s="6">
        <v>41852</v>
      </c>
      <c r="C142" s="10">
        <v>135</v>
      </c>
      <c r="D142" s="10">
        <v>129</v>
      </c>
      <c r="E142" s="10">
        <v>149</v>
      </c>
      <c r="F142" s="10">
        <v>88</v>
      </c>
      <c r="G142" s="10">
        <v>45</v>
      </c>
      <c r="H142" s="10">
        <v>20</v>
      </c>
    </row>
    <row r="143" spans="1:8" x14ac:dyDescent="0.25">
      <c r="A143" s="5" t="s">
        <v>12</v>
      </c>
      <c r="B143" s="6">
        <v>41883</v>
      </c>
      <c r="C143" s="10">
        <v>149</v>
      </c>
      <c r="D143" s="10">
        <v>156</v>
      </c>
      <c r="E143" s="10">
        <v>116</v>
      </c>
      <c r="F143" s="10">
        <v>76</v>
      </c>
      <c r="G143" s="10">
        <v>41</v>
      </c>
      <c r="H143" s="10">
        <v>23</v>
      </c>
    </row>
    <row r="144" spans="1:8" x14ac:dyDescent="0.25">
      <c r="A144" s="5" t="s">
        <v>12</v>
      </c>
      <c r="B144" s="6">
        <v>41913</v>
      </c>
      <c r="C144" s="10">
        <v>121</v>
      </c>
      <c r="D144" s="10">
        <v>215</v>
      </c>
      <c r="E144" s="10">
        <v>97</v>
      </c>
      <c r="F144" s="10">
        <v>80</v>
      </c>
      <c r="G144" s="10">
        <v>42</v>
      </c>
      <c r="H144" s="10">
        <v>24</v>
      </c>
    </row>
    <row r="145" spans="1:8" x14ac:dyDescent="0.25">
      <c r="A145" s="5" t="s">
        <v>12</v>
      </c>
      <c r="B145" s="6">
        <v>41944</v>
      </c>
      <c r="C145" s="10">
        <v>107</v>
      </c>
      <c r="D145" s="10">
        <v>184</v>
      </c>
      <c r="E145" s="10">
        <v>135</v>
      </c>
      <c r="F145" s="10">
        <v>101</v>
      </c>
      <c r="G145" s="10">
        <v>41</v>
      </c>
      <c r="H145" s="10">
        <v>24</v>
      </c>
    </row>
    <row r="146" spans="1:8" x14ac:dyDescent="0.25">
      <c r="A146" s="5" t="s">
        <v>12</v>
      </c>
      <c r="B146" s="6">
        <v>41974</v>
      </c>
      <c r="C146" s="10">
        <v>126</v>
      </c>
      <c r="D146" s="10">
        <v>167</v>
      </c>
      <c r="E146" s="10">
        <v>164</v>
      </c>
      <c r="F146" s="10">
        <v>107</v>
      </c>
      <c r="G146" s="10">
        <v>44</v>
      </c>
      <c r="H146" s="10">
        <v>27</v>
      </c>
    </row>
    <row r="147" spans="1:8" x14ac:dyDescent="0.25">
      <c r="A147" s="5" t="s">
        <v>13</v>
      </c>
      <c r="B147" s="6">
        <v>42005</v>
      </c>
      <c r="C147" s="3">
        <v>113</v>
      </c>
      <c r="D147" s="3">
        <v>173</v>
      </c>
      <c r="E147" s="3">
        <v>176</v>
      </c>
      <c r="F147" s="3">
        <v>97</v>
      </c>
      <c r="G147" s="3">
        <v>41</v>
      </c>
      <c r="H147" s="3">
        <v>30</v>
      </c>
    </row>
    <row r="148" spans="1:8" x14ac:dyDescent="0.25">
      <c r="A148" s="5" t="s">
        <v>13</v>
      </c>
      <c r="B148" s="6">
        <v>42036</v>
      </c>
      <c r="C148" s="3">
        <v>134</v>
      </c>
      <c r="D148" s="3">
        <v>177</v>
      </c>
      <c r="E148" s="3">
        <v>129</v>
      </c>
      <c r="F148" s="3">
        <v>108</v>
      </c>
      <c r="G148" s="3">
        <v>36</v>
      </c>
      <c r="H148" s="3">
        <v>28</v>
      </c>
    </row>
    <row r="149" spans="1:8" x14ac:dyDescent="0.25">
      <c r="A149" s="5" t="s">
        <v>13</v>
      </c>
      <c r="B149" s="6">
        <v>42064</v>
      </c>
      <c r="C149" s="3">
        <v>101</v>
      </c>
      <c r="D149" s="3">
        <v>165</v>
      </c>
      <c r="E149" s="3">
        <v>121</v>
      </c>
      <c r="F149" s="3">
        <v>114</v>
      </c>
      <c r="G149" s="3">
        <v>35</v>
      </c>
      <c r="H149" s="3">
        <v>29</v>
      </c>
    </row>
    <row r="150" spans="1:8" x14ac:dyDescent="0.25">
      <c r="A150" s="5" t="s">
        <v>13</v>
      </c>
      <c r="B150" s="6">
        <v>42095</v>
      </c>
      <c r="C150" s="3">
        <v>119</v>
      </c>
      <c r="D150" s="3">
        <v>134</v>
      </c>
      <c r="E150" s="3">
        <v>109</v>
      </c>
      <c r="F150" s="3">
        <v>115</v>
      </c>
      <c r="G150" s="3">
        <v>33</v>
      </c>
      <c r="H150" s="3">
        <v>29</v>
      </c>
    </row>
    <row r="151" spans="1:8" x14ac:dyDescent="0.25">
      <c r="A151" s="5" t="s">
        <v>13</v>
      </c>
      <c r="B151" s="6">
        <v>42125</v>
      </c>
      <c r="C151" s="3">
        <v>88</v>
      </c>
      <c r="D151" s="3">
        <v>139</v>
      </c>
      <c r="E151" s="3">
        <v>109</v>
      </c>
      <c r="F151" s="3">
        <v>91</v>
      </c>
      <c r="G151" s="3">
        <v>39</v>
      </c>
      <c r="H151" s="3">
        <v>27</v>
      </c>
    </row>
    <row r="152" spans="1:8" x14ac:dyDescent="0.25">
      <c r="A152" s="5" t="s">
        <v>13</v>
      </c>
      <c r="B152" s="6">
        <v>42156</v>
      </c>
      <c r="C152" s="3">
        <v>131</v>
      </c>
      <c r="D152" s="3">
        <v>137</v>
      </c>
      <c r="E152" s="3">
        <v>88</v>
      </c>
      <c r="F152" s="3">
        <v>79</v>
      </c>
      <c r="G152" s="3">
        <v>41</v>
      </c>
      <c r="H152" s="3">
        <v>26</v>
      </c>
    </row>
    <row r="153" spans="1:8" x14ac:dyDescent="0.25">
      <c r="A153" s="5" t="s">
        <v>13</v>
      </c>
      <c r="B153" s="6">
        <v>42186</v>
      </c>
      <c r="C153" s="3">
        <v>83</v>
      </c>
      <c r="D153" s="3">
        <v>168</v>
      </c>
      <c r="E153" s="3">
        <v>126</v>
      </c>
      <c r="F153" s="3">
        <v>80</v>
      </c>
      <c r="G153" s="3">
        <v>46</v>
      </c>
      <c r="H153" s="3">
        <v>25</v>
      </c>
    </row>
    <row r="154" spans="1:8" x14ac:dyDescent="0.25">
      <c r="A154" s="5" t="s">
        <v>13</v>
      </c>
      <c r="B154" s="6">
        <v>42217</v>
      </c>
      <c r="C154" s="3">
        <v>144</v>
      </c>
      <c r="D154" s="3">
        <v>134</v>
      </c>
      <c r="E154" s="3">
        <v>93</v>
      </c>
      <c r="F154" s="3">
        <v>73</v>
      </c>
      <c r="G154" s="3">
        <v>46</v>
      </c>
      <c r="H154" s="3">
        <v>22</v>
      </c>
    </row>
    <row r="155" spans="1:8" x14ac:dyDescent="0.25">
      <c r="A155" s="5" t="s">
        <v>13</v>
      </c>
      <c r="B155" s="6">
        <v>42248</v>
      </c>
      <c r="C155" s="3">
        <v>136</v>
      </c>
      <c r="D155" s="3">
        <v>149</v>
      </c>
      <c r="E155" s="3">
        <v>94</v>
      </c>
      <c r="F155" s="3">
        <v>69</v>
      </c>
      <c r="G155" s="3">
        <v>46</v>
      </c>
      <c r="H155" s="3">
        <v>23</v>
      </c>
    </row>
    <row r="156" spans="1:8" x14ac:dyDescent="0.25">
      <c r="A156" s="5" t="s">
        <v>13</v>
      </c>
      <c r="B156" s="6">
        <v>42278</v>
      </c>
      <c r="C156" s="3">
        <v>155</v>
      </c>
      <c r="D156" s="3">
        <v>193</v>
      </c>
      <c r="E156" s="3">
        <v>81</v>
      </c>
      <c r="F156" s="3">
        <v>65</v>
      </c>
      <c r="G156" s="3">
        <v>48</v>
      </c>
      <c r="H156" s="3">
        <v>23</v>
      </c>
    </row>
    <row r="157" spans="1:8" x14ac:dyDescent="0.25">
      <c r="A157" s="5" t="s">
        <v>13</v>
      </c>
      <c r="B157" s="6">
        <v>42309</v>
      </c>
      <c r="C157" s="3">
        <v>114</v>
      </c>
      <c r="D157" s="3">
        <v>189</v>
      </c>
      <c r="E157" s="3">
        <v>107</v>
      </c>
      <c r="F157" s="3">
        <v>79</v>
      </c>
      <c r="G157" s="3">
        <v>46</v>
      </c>
      <c r="H157" s="3">
        <v>21</v>
      </c>
    </row>
    <row r="158" spans="1:8" x14ac:dyDescent="0.25">
      <c r="A158" s="5" t="s">
        <v>13</v>
      </c>
      <c r="B158" s="6">
        <v>42339</v>
      </c>
      <c r="C158" s="3">
        <v>125</v>
      </c>
      <c r="D158" s="3">
        <v>195</v>
      </c>
      <c r="E158" s="3">
        <v>138</v>
      </c>
      <c r="F158" s="3">
        <v>85</v>
      </c>
      <c r="G158" s="3">
        <v>46</v>
      </c>
      <c r="H158" s="3">
        <v>23</v>
      </c>
    </row>
    <row r="159" spans="1:8" x14ac:dyDescent="0.25">
      <c r="A159" s="16">
        <v>2016</v>
      </c>
      <c r="B159" s="6">
        <v>42370</v>
      </c>
      <c r="C159" s="15">
        <v>106</v>
      </c>
      <c r="D159" s="15">
        <v>175</v>
      </c>
      <c r="E159" s="15">
        <v>153</v>
      </c>
      <c r="F159" s="15">
        <v>82</v>
      </c>
      <c r="G159" s="15">
        <v>42</v>
      </c>
      <c r="H159" s="15">
        <v>24</v>
      </c>
    </row>
    <row r="160" spans="1:8" x14ac:dyDescent="0.25">
      <c r="A160" s="16">
        <v>2016</v>
      </c>
      <c r="B160" s="6">
        <v>42401</v>
      </c>
      <c r="C160" s="15">
        <v>137</v>
      </c>
      <c r="D160" s="15">
        <v>136</v>
      </c>
      <c r="E160" s="15">
        <v>143</v>
      </c>
      <c r="F160" s="15">
        <v>89</v>
      </c>
      <c r="G160" s="15">
        <v>50</v>
      </c>
      <c r="H160" s="15">
        <v>26</v>
      </c>
    </row>
    <row r="161" spans="1:8" x14ac:dyDescent="0.25">
      <c r="A161" s="16">
        <v>2016</v>
      </c>
      <c r="B161" s="6">
        <v>42430</v>
      </c>
      <c r="C161" s="15">
        <v>100</v>
      </c>
      <c r="D161" s="15">
        <v>134</v>
      </c>
      <c r="E161" s="15">
        <v>120</v>
      </c>
      <c r="F161" s="15">
        <v>102</v>
      </c>
      <c r="G161" s="15">
        <v>51</v>
      </c>
      <c r="H161" s="15">
        <v>25</v>
      </c>
    </row>
    <row r="162" spans="1:8" x14ac:dyDescent="0.25">
      <c r="A162" s="16">
        <v>2016</v>
      </c>
      <c r="B162" s="6">
        <v>42461</v>
      </c>
      <c r="C162" s="15">
        <v>108</v>
      </c>
      <c r="D162" s="15">
        <v>126</v>
      </c>
      <c r="E162" s="15">
        <v>90</v>
      </c>
      <c r="F162" s="15">
        <v>101</v>
      </c>
      <c r="G162" s="15">
        <v>50</v>
      </c>
      <c r="H162" s="15">
        <v>26</v>
      </c>
    </row>
    <row r="163" spans="1:8" x14ac:dyDescent="0.25">
      <c r="A163" s="16">
        <v>2016</v>
      </c>
      <c r="B163" s="6">
        <v>42491</v>
      </c>
      <c r="C163" s="15">
        <v>122</v>
      </c>
      <c r="D163" s="15">
        <v>123</v>
      </c>
      <c r="E163" s="15">
        <v>90</v>
      </c>
      <c r="F163" s="15">
        <v>99</v>
      </c>
      <c r="G163" s="15">
        <v>46</v>
      </c>
      <c r="H163" s="15">
        <v>27</v>
      </c>
    </row>
    <row r="164" spans="1:8" x14ac:dyDescent="0.25">
      <c r="A164" s="16">
        <v>2016</v>
      </c>
      <c r="B164" s="6">
        <v>42522</v>
      </c>
      <c r="C164" s="15">
        <v>158</v>
      </c>
      <c r="D164" s="15">
        <v>144</v>
      </c>
      <c r="E164" s="15">
        <v>71</v>
      </c>
      <c r="F164" s="15">
        <v>81</v>
      </c>
      <c r="G164" s="15">
        <v>48</v>
      </c>
      <c r="H164" s="15">
        <v>28</v>
      </c>
    </row>
    <row r="165" spans="1:8" x14ac:dyDescent="0.25">
      <c r="A165" s="16">
        <v>2016</v>
      </c>
      <c r="B165" s="6">
        <v>42552</v>
      </c>
      <c r="C165" s="15">
        <v>92</v>
      </c>
      <c r="D165" s="15">
        <v>212</v>
      </c>
      <c r="E165" s="15">
        <v>108</v>
      </c>
      <c r="F165" s="15">
        <v>90</v>
      </c>
      <c r="G165" s="15">
        <v>46</v>
      </c>
      <c r="H165" s="15">
        <v>27</v>
      </c>
    </row>
    <row r="166" spans="1:8" x14ac:dyDescent="0.25">
      <c r="A166" s="16">
        <v>2016</v>
      </c>
      <c r="B166" s="6">
        <v>42583</v>
      </c>
      <c r="C166" s="15">
        <v>117</v>
      </c>
      <c r="D166" s="15">
        <v>146</v>
      </c>
      <c r="E166" s="15">
        <v>106</v>
      </c>
      <c r="F166" s="15">
        <v>81</v>
      </c>
      <c r="G166" s="15">
        <v>49</v>
      </c>
      <c r="H166" s="15">
        <v>28</v>
      </c>
    </row>
    <row r="167" spans="1:8" x14ac:dyDescent="0.25">
      <c r="A167" s="16">
        <v>2016</v>
      </c>
      <c r="B167" s="6">
        <v>42614</v>
      </c>
      <c r="C167" s="15">
        <v>121</v>
      </c>
      <c r="D167" s="15">
        <v>127</v>
      </c>
      <c r="E167" s="15">
        <v>95</v>
      </c>
      <c r="F167" s="15">
        <v>72</v>
      </c>
      <c r="G167" s="15">
        <v>49</v>
      </c>
      <c r="H167" s="15">
        <v>26</v>
      </c>
    </row>
    <row r="168" spans="1:8" x14ac:dyDescent="0.25">
      <c r="A168" s="16">
        <v>2016</v>
      </c>
      <c r="B168" s="6">
        <v>42644</v>
      </c>
      <c r="C168" s="15">
        <v>143</v>
      </c>
      <c r="D168" s="15">
        <v>148</v>
      </c>
      <c r="E168" s="15">
        <v>96</v>
      </c>
      <c r="F168" s="15">
        <v>62</v>
      </c>
      <c r="G168" s="15">
        <v>47</v>
      </c>
      <c r="H168" s="15">
        <v>25</v>
      </c>
    </row>
    <row r="169" spans="1:8" x14ac:dyDescent="0.25">
      <c r="A169" s="16">
        <v>2016</v>
      </c>
      <c r="B169" s="6">
        <v>42675</v>
      </c>
      <c r="C169" s="15">
        <v>137</v>
      </c>
      <c r="D169" s="15">
        <v>155</v>
      </c>
      <c r="E169" s="15">
        <v>114</v>
      </c>
      <c r="F169" s="15">
        <v>68</v>
      </c>
      <c r="G169" s="15">
        <v>45</v>
      </c>
      <c r="H169" s="15">
        <v>24</v>
      </c>
    </row>
    <row r="170" spans="1:8" x14ac:dyDescent="0.25">
      <c r="A170" s="16">
        <v>2016</v>
      </c>
      <c r="B170" s="6">
        <v>42705</v>
      </c>
      <c r="C170" s="15">
        <v>121</v>
      </c>
      <c r="D170" s="15">
        <v>187</v>
      </c>
      <c r="E170" s="15">
        <v>128</v>
      </c>
      <c r="F170" s="15">
        <v>74</v>
      </c>
      <c r="G170" s="15">
        <v>46</v>
      </c>
      <c r="H170" s="15">
        <v>26</v>
      </c>
    </row>
    <row r="171" spans="1:8" x14ac:dyDescent="0.25">
      <c r="A171" s="16">
        <v>2017</v>
      </c>
      <c r="B171" s="6">
        <v>42736</v>
      </c>
      <c r="C171" s="3">
        <v>139</v>
      </c>
      <c r="D171" s="3">
        <v>172</v>
      </c>
      <c r="E171" s="3">
        <v>128</v>
      </c>
      <c r="F171" s="3">
        <v>77</v>
      </c>
      <c r="G171" s="3">
        <v>47</v>
      </c>
      <c r="H171" s="3">
        <v>28</v>
      </c>
    </row>
    <row r="172" spans="1:8" x14ac:dyDescent="0.25">
      <c r="A172" s="16">
        <v>2017</v>
      </c>
      <c r="B172" s="6">
        <v>42767</v>
      </c>
      <c r="C172" s="3">
        <v>127</v>
      </c>
      <c r="D172" s="3">
        <v>170</v>
      </c>
      <c r="E172" s="3">
        <v>127</v>
      </c>
      <c r="F172" s="3">
        <v>82</v>
      </c>
      <c r="G172" s="3">
        <v>40</v>
      </c>
      <c r="H172" s="3">
        <v>30</v>
      </c>
    </row>
    <row r="173" spans="1:8" x14ac:dyDescent="0.25">
      <c r="A173" s="16">
        <v>2017</v>
      </c>
      <c r="B173" s="6">
        <v>42795</v>
      </c>
      <c r="C173" s="3">
        <v>98</v>
      </c>
      <c r="D173" s="3">
        <v>171</v>
      </c>
      <c r="E173" s="3">
        <v>135</v>
      </c>
      <c r="F173" s="3">
        <v>78</v>
      </c>
      <c r="G173" s="3">
        <v>43</v>
      </c>
      <c r="H173" s="3">
        <v>29</v>
      </c>
    </row>
    <row r="174" spans="1:8" x14ac:dyDescent="0.25">
      <c r="A174" s="16">
        <v>2017</v>
      </c>
      <c r="B174" s="6">
        <v>42826</v>
      </c>
      <c r="C174" s="3">
        <v>88</v>
      </c>
      <c r="D174" s="3">
        <v>149</v>
      </c>
      <c r="E174" s="3">
        <v>128</v>
      </c>
      <c r="F174" s="3">
        <v>99</v>
      </c>
      <c r="G174" s="3">
        <v>43</v>
      </c>
      <c r="H174" s="3">
        <v>31</v>
      </c>
    </row>
    <row r="175" spans="1:8" x14ac:dyDescent="0.25">
      <c r="A175" s="16">
        <v>2017</v>
      </c>
      <c r="B175" s="6">
        <v>42856</v>
      </c>
      <c r="C175" s="3">
        <v>113</v>
      </c>
      <c r="D175" s="3">
        <v>132</v>
      </c>
      <c r="E175" s="3">
        <v>114</v>
      </c>
      <c r="F175" s="3">
        <v>84</v>
      </c>
      <c r="G175" s="3">
        <v>43</v>
      </c>
      <c r="H175" s="3">
        <v>30</v>
      </c>
    </row>
    <row r="176" spans="1:8" x14ac:dyDescent="0.25">
      <c r="A176" s="16">
        <v>2017</v>
      </c>
      <c r="B176" s="6">
        <v>42887</v>
      </c>
      <c r="C176" s="3">
        <v>121</v>
      </c>
      <c r="D176" s="3">
        <v>144</v>
      </c>
      <c r="E176" s="3">
        <v>111</v>
      </c>
      <c r="F176" s="3">
        <v>85</v>
      </c>
      <c r="G176" s="3">
        <v>42</v>
      </c>
      <c r="H176" s="3">
        <v>31</v>
      </c>
    </row>
    <row r="177" spans="1:8" x14ac:dyDescent="0.25">
      <c r="A177" s="16">
        <v>2017</v>
      </c>
      <c r="B177" s="6">
        <v>42917</v>
      </c>
      <c r="C177" s="3">
        <v>79</v>
      </c>
      <c r="D177" s="3">
        <v>187</v>
      </c>
      <c r="E177" s="3">
        <v>129</v>
      </c>
      <c r="F177" s="3">
        <v>95</v>
      </c>
      <c r="G177" s="3">
        <v>48</v>
      </c>
      <c r="H177" s="3">
        <v>30</v>
      </c>
    </row>
    <row r="178" spans="1:8" x14ac:dyDescent="0.25">
      <c r="A178" s="16">
        <v>2017</v>
      </c>
      <c r="B178" s="6">
        <v>42948</v>
      </c>
      <c r="C178" s="3">
        <v>95</v>
      </c>
      <c r="D178" s="3">
        <v>120</v>
      </c>
      <c r="E178" s="3">
        <v>130</v>
      </c>
      <c r="F178" s="3">
        <v>96</v>
      </c>
      <c r="G178" s="3">
        <v>44</v>
      </c>
      <c r="H178" s="3">
        <v>27</v>
      </c>
    </row>
    <row r="179" spans="1:8" x14ac:dyDescent="0.25">
      <c r="A179" s="16">
        <v>2017</v>
      </c>
      <c r="B179" s="6">
        <v>42979</v>
      </c>
      <c r="C179" s="3">
        <v>127</v>
      </c>
      <c r="D179" s="3">
        <v>114</v>
      </c>
      <c r="E179" s="3">
        <v>96</v>
      </c>
      <c r="F179" s="3">
        <v>95</v>
      </c>
      <c r="G179" s="3">
        <v>42</v>
      </c>
      <c r="H179" s="3">
        <v>28</v>
      </c>
    </row>
    <row r="180" spans="1:8" x14ac:dyDescent="0.25">
      <c r="A180" s="16">
        <v>2017</v>
      </c>
      <c r="B180" s="6">
        <v>43009</v>
      </c>
      <c r="C180" s="3">
        <v>137</v>
      </c>
      <c r="D180" s="3">
        <v>167</v>
      </c>
      <c r="E180" s="3">
        <v>94</v>
      </c>
      <c r="F180" s="3">
        <v>94</v>
      </c>
      <c r="G180" s="3">
        <v>46</v>
      </c>
      <c r="H180" s="3">
        <v>29</v>
      </c>
    </row>
    <row r="181" spans="1:8" x14ac:dyDescent="0.25">
      <c r="A181" s="16">
        <v>2017</v>
      </c>
      <c r="B181" s="6">
        <v>43040</v>
      </c>
      <c r="C181" s="3">
        <v>114</v>
      </c>
      <c r="D181" s="3">
        <v>184</v>
      </c>
      <c r="E181" s="3">
        <v>103</v>
      </c>
      <c r="F181" s="3">
        <v>74</v>
      </c>
      <c r="G181" s="3">
        <v>49</v>
      </c>
      <c r="H181" s="3">
        <v>29</v>
      </c>
    </row>
    <row r="182" spans="1:8" x14ac:dyDescent="0.25">
      <c r="A182" s="16">
        <v>2017</v>
      </c>
      <c r="B182" s="6">
        <v>43070</v>
      </c>
      <c r="C182" s="3">
        <v>86</v>
      </c>
      <c r="D182" s="3">
        <v>186</v>
      </c>
      <c r="E182" s="3">
        <v>135</v>
      </c>
      <c r="F182" s="3">
        <v>80</v>
      </c>
      <c r="G182" s="3">
        <v>56</v>
      </c>
      <c r="H182" s="3">
        <v>30</v>
      </c>
    </row>
    <row r="183" spans="1:8" x14ac:dyDescent="0.25">
      <c r="A183" s="16">
        <v>2018</v>
      </c>
      <c r="B183" s="6">
        <v>43101</v>
      </c>
      <c r="C183" s="3">
        <v>99</v>
      </c>
      <c r="D183" s="3">
        <v>166</v>
      </c>
      <c r="E183" s="3">
        <v>158</v>
      </c>
      <c r="F183" s="3">
        <v>76</v>
      </c>
      <c r="G183" s="3">
        <v>57</v>
      </c>
      <c r="H183" s="3">
        <v>27</v>
      </c>
    </row>
    <row r="184" spans="1:8" x14ac:dyDescent="0.25">
      <c r="A184" s="16">
        <v>2018</v>
      </c>
      <c r="B184" s="6">
        <v>43132</v>
      </c>
      <c r="C184" s="3">
        <v>107</v>
      </c>
      <c r="D184" s="3">
        <v>151</v>
      </c>
      <c r="E184" s="3">
        <v>156</v>
      </c>
      <c r="F184" s="3">
        <v>92</v>
      </c>
      <c r="G184" s="3">
        <v>54</v>
      </c>
      <c r="H184" s="3">
        <v>29</v>
      </c>
    </row>
    <row r="185" spans="1:8" x14ac:dyDescent="0.25">
      <c r="A185" s="16">
        <v>2018</v>
      </c>
      <c r="B185" s="6">
        <v>43160</v>
      </c>
      <c r="C185" s="3">
        <v>76</v>
      </c>
      <c r="D185" s="3">
        <v>177</v>
      </c>
      <c r="E185" s="3">
        <v>139</v>
      </c>
      <c r="F185" s="3">
        <v>108</v>
      </c>
      <c r="G185" s="3">
        <v>61</v>
      </c>
      <c r="H185" s="3">
        <v>31</v>
      </c>
    </row>
    <row r="186" spans="1:8" x14ac:dyDescent="0.25">
      <c r="A186" s="16">
        <v>2018</v>
      </c>
      <c r="B186" s="6">
        <v>43191</v>
      </c>
      <c r="C186" s="3">
        <v>100</v>
      </c>
      <c r="D186" s="3">
        <v>134</v>
      </c>
      <c r="E186" s="3">
        <v>114</v>
      </c>
      <c r="F186" s="3">
        <v>113</v>
      </c>
      <c r="G186" s="3">
        <v>60</v>
      </c>
      <c r="H186" s="3">
        <v>32</v>
      </c>
    </row>
    <row r="187" spans="1:8" x14ac:dyDescent="0.25">
      <c r="A187" s="16">
        <v>2018</v>
      </c>
      <c r="B187" s="6">
        <v>43221</v>
      </c>
      <c r="C187" s="3">
        <v>72</v>
      </c>
      <c r="D187" s="3">
        <v>151</v>
      </c>
      <c r="E187" s="3">
        <v>96</v>
      </c>
      <c r="F187" s="3">
        <v>99</v>
      </c>
      <c r="G187" s="3">
        <v>56</v>
      </c>
      <c r="H187" s="3">
        <v>31</v>
      </c>
    </row>
    <row r="188" spans="1:8" x14ac:dyDescent="0.25">
      <c r="A188" s="16">
        <v>2018</v>
      </c>
      <c r="B188" s="6">
        <v>43252</v>
      </c>
      <c r="C188" s="3">
        <v>134</v>
      </c>
      <c r="D188" s="3">
        <v>123</v>
      </c>
      <c r="E188" s="3">
        <v>93</v>
      </c>
      <c r="F188" s="3">
        <v>87</v>
      </c>
      <c r="G188" s="3">
        <v>53</v>
      </c>
      <c r="H188" s="3">
        <v>31</v>
      </c>
    </row>
    <row r="189" spans="1:8" x14ac:dyDescent="0.25">
      <c r="A189" s="16">
        <v>2018</v>
      </c>
      <c r="B189" s="6">
        <v>43282</v>
      </c>
      <c r="C189" s="3">
        <v>79</v>
      </c>
      <c r="D189" s="3">
        <v>159</v>
      </c>
      <c r="E189" s="3">
        <v>130</v>
      </c>
      <c r="F189" s="3">
        <v>102</v>
      </c>
      <c r="G189" s="3">
        <v>58</v>
      </c>
      <c r="H189" s="3">
        <v>29</v>
      </c>
    </row>
    <row r="190" spans="1:8" x14ac:dyDescent="0.25">
      <c r="A190" s="16">
        <v>2018</v>
      </c>
      <c r="B190" s="6">
        <v>43313</v>
      </c>
      <c r="C190" s="3">
        <v>110</v>
      </c>
      <c r="D190" s="3">
        <v>109</v>
      </c>
      <c r="E190" s="3">
        <v>96</v>
      </c>
      <c r="F190" s="3">
        <v>93</v>
      </c>
      <c r="G190" s="3">
        <v>59</v>
      </c>
      <c r="H190" s="3">
        <v>31</v>
      </c>
    </row>
    <row r="191" spans="1:8" x14ac:dyDescent="0.25">
      <c r="A191" s="16">
        <v>2018</v>
      </c>
      <c r="B191" s="6">
        <v>43344</v>
      </c>
      <c r="C191" s="3">
        <v>102</v>
      </c>
      <c r="D191" s="3">
        <v>118</v>
      </c>
      <c r="E191" s="3">
        <v>93</v>
      </c>
      <c r="F191" s="3">
        <v>81</v>
      </c>
      <c r="G191" s="3">
        <v>62</v>
      </c>
      <c r="H191" s="3">
        <v>31</v>
      </c>
    </row>
    <row r="192" spans="1:8" x14ac:dyDescent="0.25">
      <c r="A192" s="16">
        <v>2018</v>
      </c>
      <c r="B192" s="6">
        <v>43374</v>
      </c>
      <c r="C192" s="3">
        <v>89</v>
      </c>
      <c r="D192" s="3">
        <v>145</v>
      </c>
      <c r="E192" s="3">
        <v>66</v>
      </c>
      <c r="F192" s="3">
        <v>78</v>
      </c>
      <c r="G192" s="3">
        <v>57</v>
      </c>
      <c r="H192" s="3">
        <v>32</v>
      </c>
    </row>
    <row r="193" spans="1:8" x14ac:dyDescent="0.25">
      <c r="A193" s="16">
        <v>2018</v>
      </c>
      <c r="B193" s="6">
        <v>43405</v>
      </c>
      <c r="C193" s="3">
        <v>126</v>
      </c>
      <c r="D193" s="3">
        <v>138</v>
      </c>
      <c r="E193" s="3">
        <v>80</v>
      </c>
      <c r="F193" s="3">
        <v>60</v>
      </c>
      <c r="G193" s="3">
        <v>57</v>
      </c>
      <c r="H193" s="3">
        <v>31</v>
      </c>
    </row>
    <row r="194" spans="1:8" x14ac:dyDescent="0.25">
      <c r="A194" s="16">
        <v>2018</v>
      </c>
      <c r="B194" s="6">
        <v>43435</v>
      </c>
      <c r="C194" s="3">
        <v>96</v>
      </c>
      <c r="D194" s="3">
        <v>186</v>
      </c>
      <c r="E194" s="3">
        <v>102</v>
      </c>
      <c r="F194" s="3">
        <v>70</v>
      </c>
      <c r="G194" s="3">
        <v>51</v>
      </c>
      <c r="H194" s="3">
        <v>38</v>
      </c>
    </row>
    <row r="195" spans="1:8" x14ac:dyDescent="0.25">
      <c r="A195" s="16">
        <v>2019</v>
      </c>
      <c r="B195" s="6">
        <v>43466</v>
      </c>
      <c r="C195" s="17">
        <v>121</v>
      </c>
      <c r="D195" s="17">
        <v>157</v>
      </c>
      <c r="E195" s="17">
        <v>132</v>
      </c>
      <c r="F195" s="17">
        <v>63</v>
      </c>
      <c r="G195" s="17">
        <v>52</v>
      </c>
      <c r="H195" s="17">
        <v>38</v>
      </c>
    </row>
    <row r="196" spans="1:8" x14ac:dyDescent="0.25">
      <c r="A196" s="16">
        <v>2019</v>
      </c>
      <c r="B196" s="6">
        <v>43497</v>
      </c>
      <c r="C196" s="17">
        <v>94</v>
      </c>
      <c r="D196" s="17">
        <v>173</v>
      </c>
      <c r="E196" s="17">
        <v>139</v>
      </c>
      <c r="F196" s="17">
        <v>76</v>
      </c>
      <c r="G196" s="17">
        <v>49</v>
      </c>
      <c r="H196" s="17">
        <v>38</v>
      </c>
    </row>
    <row r="197" spans="1:8" x14ac:dyDescent="0.25">
      <c r="A197" s="16">
        <v>2019</v>
      </c>
      <c r="B197" s="6">
        <v>43525</v>
      </c>
      <c r="C197" s="17">
        <v>80</v>
      </c>
      <c r="D197" s="17">
        <v>155</v>
      </c>
      <c r="E197" s="17">
        <v>134</v>
      </c>
      <c r="F197" s="17">
        <v>84</v>
      </c>
      <c r="G197" s="17">
        <v>49</v>
      </c>
      <c r="H197" s="17">
        <v>38</v>
      </c>
    </row>
    <row r="198" spans="1:8" x14ac:dyDescent="0.25">
      <c r="A198" s="16">
        <v>2019</v>
      </c>
      <c r="B198" s="6">
        <v>43556</v>
      </c>
      <c r="C198" s="17">
        <v>74</v>
      </c>
      <c r="D198" s="17">
        <v>113</v>
      </c>
      <c r="E198" s="17">
        <v>133</v>
      </c>
      <c r="F198" s="17">
        <v>99</v>
      </c>
      <c r="G198" s="17">
        <v>50</v>
      </c>
      <c r="H198" s="17">
        <v>39</v>
      </c>
    </row>
    <row r="199" spans="1:8" x14ac:dyDescent="0.25">
      <c r="A199" s="16">
        <v>2019</v>
      </c>
      <c r="B199" s="6">
        <v>43586</v>
      </c>
      <c r="C199" s="17">
        <v>83</v>
      </c>
      <c r="D199" s="17">
        <v>107</v>
      </c>
      <c r="E199" s="17">
        <v>120</v>
      </c>
      <c r="F199" s="17">
        <v>92</v>
      </c>
      <c r="G199" s="17">
        <v>48</v>
      </c>
      <c r="H199" s="17">
        <v>41</v>
      </c>
    </row>
    <row r="200" spans="1:8" x14ac:dyDescent="0.25">
      <c r="A200" s="16">
        <v>2019</v>
      </c>
      <c r="B200" s="6">
        <v>43617</v>
      </c>
      <c r="C200" s="17">
        <v>105</v>
      </c>
      <c r="D200" s="17">
        <v>118</v>
      </c>
      <c r="E200" s="17">
        <v>84</v>
      </c>
      <c r="F200" s="17">
        <v>102</v>
      </c>
      <c r="G200" s="17">
        <v>48</v>
      </c>
      <c r="H200" s="17">
        <v>43</v>
      </c>
    </row>
    <row r="201" spans="1:8" x14ac:dyDescent="0.25">
      <c r="A201" s="16">
        <v>2019</v>
      </c>
      <c r="B201" s="6">
        <v>43647</v>
      </c>
      <c r="C201" s="17">
        <v>64</v>
      </c>
      <c r="D201" s="17">
        <v>173</v>
      </c>
      <c r="E201" s="17">
        <v>101</v>
      </c>
      <c r="F201" s="17">
        <v>110</v>
      </c>
      <c r="G201" s="17">
        <v>48</v>
      </c>
      <c r="H201" s="17">
        <v>45</v>
      </c>
    </row>
    <row r="202" spans="1:8" x14ac:dyDescent="0.25">
      <c r="A202" s="16">
        <v>2019</v>
      </c>
      <c r="B202" s="6">
        <v>43678</v>
      </c>
      <c r="C202" s="17">
        <v>115</v>
      </c>
      <c r="D202" s="17">
        <v>99</v>
      </c>
      <c r="E202" s="17">
        <v>103</v>
      </c>
      <c r="F202" s="17">
        <v>87</v>
      </c>
      <c r="G202" s="17">
        <v>46</v>
      </c>
      <c r="H202" s="17">
        <v>48</v>
      </c>
    </row>
    <row r="203" spans="1:8" x14ac:dyDescent="0.25">
      <c r="A203" s="16">
        <v>2019</v>
      </c>
      <c r="B203" s="6">
        <v>43709</v>
      </c>
      <c r="C203" s="17">
        <v>137</v>
      </c>
      <c r="D203" s="17">
        <v>106</v>
      </c>
      <c r="E203" s="17">
        <v>108</v>
      </c>
      <c r="F203" s="17">
        <v>84</v>
      </c>
      <c r="G203" s="17">
        <v>45</v>
      </c>
      <c r="H203" s="17">
        <v>46</v>
      </c>
    </row>
    <row r="204" spans="1:8" x14ac:dyDescent="0.25">
      <c r="A204" s="16">
        <v>2019</v>
      </c>
      <c r="B204" s="6">
        <v>43739</v>
      </c>
      <c r="C204" s="17">
        <v>93</v>
      </c>
      <c r="D204" s="17">
        <v>177</v>
      </c>
      <c r="E204" s="17">
        <v>79</v>
      </c>
      <c r="F204" s="17">
        <v>84</v>
      </c>
      <c r="G204" s="17">
        <v>39</v>
      </c>
      <c r="H204" s="17">
        <v>45</v>
      </c>
    </row>
    <row r="205" spans="1:8" x14ac:dyDescent="0.25">
      <c r="A205" s="16">
        <v>2019</v>
      </c>
      <c r="B205" s="6">
        <v>43770</v>
      </c>
      <c r="C205" s="17">
        <v>106</v>
      </c>
      <c r="D205" s="17">
        <v>154</v>
      </c>
      <c r="E205" s="17">
        <v>98</v>
      </c>
      <c r="F205" s="17">
        <v>89</v>
      </c>
      <c r="G205" s="17">
        <v>41</v>
      </c>
      <c r="H205" s="17">
        <v>42</v>
      </c>
    </row>
    <row r="206" spans="1:8" x14ac:dyDescent="0.25">
      <c r="A206" s="16">
        <v>2019</v>
      </c>
      <c r="B206" s="6">
        <v>43800</v>
      </c>
      <c r="C206" s="17">
        <v>95</v>
      </c>
      <c r="D206" s="17">
        <v>161</v>
      </c>
      <c r="E206" s="17">
        <v>140</v>
      </c>
      <c r="F206" s="17">
        <v>96</v>
      </c>
      <c r="G206" s="17">
        <v>48</v>
      </c>
      <c r="H206" s="17">
        <v>46</v>
      </c>
    </row>
    <row r="207" spans="1:8" x14ac:dyDescent="0.25">
      <c r="A207" s="16">
        <v>2020</v>
      </c>
      <c r="B207" s="6">
        <v>43831</v>
      </c>
      <c r="C207" s="17">
        <v>89</v>
      </c>
      <c r="D207" s="17">
        <v>137</v>
      </c>
      <c r="E207" s="17">
        <v>156</v>
      </c>
      <c r="F207" s="17">
        <v>84</v>
      </c>
      <c r="G207" s="17">
        <v>55</v>
      </c>
      <c r="H207" s="17">
        <v>43</v>
      </c>
    </row>
    <row r="208" spans="1:8" x14ac:dyDescent="0.25">
      <c r="A208" s="16">
        <v>2020</v>
      </c>
      <c r="B208" s="6">
        <v>43862</v>
      </c>
      <c r="C208" s="17">
        <v>90</v>
      </c>
      <c r="D208" s="17">
        <v>130</v>
      </c>
      <c r="E208" s="17">
        <v>148</v>
      </c>
      <c r="F208" s="17">
        <v>99</v>
      </c>
      <c r="G208" s="17">
        <v>55</v>
      </c>
      <c r="H208" s="17">
        <v>42</v>
      </c>
    </row>
    <row r="209" spans="1:8" x14ac:dyDescent="0.25">
      <c r="A209" s="16">
        <v>2020</v>
      </c>
      <c r="B209" s="6">
        <v>43891</v>
      </c>
      <c r="C209" s="17">
        <v>842</v>
      </c>
      <c r="D209" s="17">
        <v>117</v>
      </c>
      <c r="E209" s="17">
        <v>121</v>
      </c>
      <c r="F209" s="17">
        <v>120</v>
      </c>
      <c r="G209" s="17">
        <v>56</v>
      </c>
      <c r="H209" s="17">
        <v>40</v>
      </c>
    </row>
    <row r="210" spans="1:8" x14ac:dyDescent="0.25">
      <c r="A210" s="16">
        <v>2020</v>
      </c>
      <c r="B210" s="6">
        <v>43922</v>
      </c>
      <c r="C210" s="17">
        <v>1043</v>
      </c>
      <c r="D210" s="17">
        <v>532</v>
      </c>
      <c r="E210" s="17">
        <v>127</v>
      </c>
      <c r="F210" s="17">
        <v>142</v>
      </c>
      <c r="G210" s="17">
        <v>60</v>
      </c>
      <c r="H210" s="17">
        <v>41</v>
      </c>
    </row>
    <row r="211" spans="1:8" x14ac:dyDescent="0.25">
      <c r="A211" s="16">
        <v>2020</v>
      </c>
      <c r="B211" s="6">
        <v>43952</v>
      </c>
      <c r="C211" s="17">
        <v>196</v>
      </c>
      <c r="D211" s="17">
        <v>1452</v>
      </c>
      <c r="E211" s="17">
        <v>143</v>
      </c>
      <c r="F211" s="17">
        <v>143</v>
      </c>
      <c r="G211" s="17">
        <v>71</v>
      </c>
      <c r="H211" s="17">
        <v>41</v>
      </c>
    </row>
    <row r="212" spans="1:8" x14ac:dyDescent="0.25">
      <c r="A212" s="16">
        <v>2020</v>
      </c>
      <c r="B212" s="6">
        <v>43983</v>
      </c>
      <c r="C212" s="17">
        <v>206</v>
      </c>
      <c r="D212" s="17">
        <v>939</v>
      </c>
      <c r="E212" s="17">
        <v>533</v>
      </c>
      <c r="F212" s="17">
        <v>149</v>
      </c>
      <c r="G212" s="17">
        <v>77</v>
      </c>
      <c r="H212" s="17">
        <v>42</v>
      </c>
    </row>
    <row r="213" spans="1:8" x14ac:dyDescent="0.25">
      <c r="A213" s="16">
        <v>2020</v>
      </c>
      <c r="B213" s="6">
        <v>44013</v>
      </c>
      <c r="C213" s="17">
        <v>166</v>
      </c>
      <c r="D213" s="17">
        <v>325</v>
      </c>
      <c r="E213" s="17">
        <v>939</v>
      </c>
      <c r="F213" s="17">
        <v>162</v>
      </c>
      <c r="G213" s="17">
        <v>84</v>
      </c>
      <c r="H213" s="17">
        <v>42</v>
      </c>
    </row>
    <row r="214" spans="1:8" x14ac:dyDescent="0.25">
      <c r="A214" s="16">
        <v>2020</v>
      </c>
      <c r="B214" s="6">
        <v>44044</v>
      </c>
      <c r="C214" s="17">
        <v>159</v>
      </c>
      <c r="D214" s="17">
        <v>245</v>
      </c>
      <c r="E214" s="17">
        <v>899</v>
      </c>
      <c r="F214" s="17">
        <v>163</v>
      </c>
      <c r="G214" s="17">
        <v>99</v>
      </c>
      <c r="H214" s="17">
        <v>40</v>
      </c>
    </row>
    <row r="215" spans="1:8" x14ac:dyDescent="0.25">
      <c r="A215" s="16">
        <v>2020</v>
      </c>
      <c r="B215" s="6">
        <v>44075</v>
      </c>
      <c r="C215" s="17">
        <v>183</v>
      </c>
      <c r="D215" s="17">
        <v>241</v>
      </c>
      <c r="E215" s="17">
        <v>490</v>
      </c>
      <c r="F215" s="17">
        <v>463</v>
      </c>
      <c r="G215" s="17">
        <v>111</v>
      </c>
      <c r="H215" s="17">
        <v>41</v>
      </c>
    </row>
    <row r="216" spans="1:8" x14ac:dyDescent="0.25">
      <c r="A216" s="16">
        <v>2020</v>
      </c>
      <c r="B216" s="6">
        <v>44105</v>
      </c>
      <c r="C216" s="17">
        <v>135</v>
      </c>
      <c r="D216" s="17">
        <v>262</v>
      </c>
      <c r="E216" s="17">
        <v>202</v>
      </c>
      <c r="F216" s="17">
        <v>655</v>
      </c>
      <c r="G216" s="17">
        <v>121</v>
      </c>
      <c r="H216" s="17">
        <v>44</v>
      </c>
    </row>
    <row r="217" spans="1:8" x14ac:dyDescent="0.25">
      <c r="A217" s="16">
        <v>2020</v>
      </c>
      <c r="B217" s="6">
        <v>44136</v>
      </c>
      <c r="C217" s="17">
        <v>158</v>
      </c>
      <c r="D217" s="17">
        <v>225</v>
      </c>
      <c r="E217" s="17">
        <v>226</v>
      </c>
      <c r="F217" s="17">
        <v>609</v>
      </c>
      <c r="G217" s="17">
        <v>126</v>
      </c>
      <c r="H217" s="17">
        <v>47</v>
      </c>
    </row>
    <row r="218" spans="1:8" x14ac:dyDescent="0.25">
      <c r="A218" s="16">
        <v>2020</v>
      </c>
      <c r="B218" s="6">
        <v>44166</v>
      </c>
      <c r="C218" s="17">
        <v>207</v>
      </c>
      <c r="D218" s="17">
        <v>229</v>
      </c>
      <c r="E218" s="17">
        <v>258</v>
      </c>
      <c r="F218" s="17">
        <v>564</v>
      </c>
      <c r="G218" s="17">
        <v>124</v>
      </c>
      <c r="H218" s="17">
        <v>56</v>
      </c>
    </row>
    <row r="219" spans="1:8" x14ac:dyDescent="0.25">
      <c r="A219" s="16">
        <v>2021</v>
      </c>
      <c r="B219" s="6">
        <v>44197</v>
      </c>
      <c r="C219" s="17">
        <v>159</v>
      </c>
      <c r="D219" s="17">
        <v>272</v>
      </c>
      <c r="E219" s="17">
        <v>249</v>
      </c>
      <c r="F219" s="17">
        <v>543</v>
      </c>
      <c r="G219" s="17">
        <v>123</v>
      </c>
      <c r="H219" s="17">
        <v>56</v>
      </c>
    </row>
    <row r="220" spans="1:8" x14ac:dyDescent="0.25">
      <c r="A220" s="16">
        <v>2021</v>
      </c>
      <c r="B220" s="6">
        <v>44228</v>
      </c>
      <c r="C220" s="17">
        <v>127</v>
      </c>
      <c r="D220" s="17">
        <v>291</v>
      </c>
      <c r="E220" s="17">
        <v>241</v>
      </c>
      <c r="F220" s="17">
        <v>541</v>
      </c>
      <c r="G220" s="17">
        <v>120</v>
      </c>
      <c r="H220" s="17">
        <v>56</v>
      </c>
    </row>
    <row r="221" spans="1:8" x14ac:dyDescent="0.25">
      <c r="A221" s="16">
        <v>2021</v>
      </c>
      <c r="B221" s="6">
        <v>44256</v>
      </c>
      <c r="C221" s="17">
        <v>190</v>
      </c>
      <c r="D221" s="17">
        <v>263</v>
      </c>
      <c r="E221" s="17">
        <v>263</v>
      </c>
      <c r="F221" s="17">
        <v>486</v>
      </c>
      <c r="G221" s="17">
        <v>202</v>
      </c>
      <c r="H221" s="17">
        <v>56</v>
      </c>
    </row>
    <row r="222" spans="1:8" x14ac:dyDescent="0.25">
      <c r="A222" s="16">
        <v>2021</v>
      </c>
      <c r="B222" s="6">
        <v>44287</v>
      </c>
      <c r="C222" s="17">
        <v>126</v>
      </c>
      <c r="D222" s="17">
        <v>245</v>
      </c>
      <c r="E222" s="17">
        <v>256</v>
      </c>
      <c r="F222" s="17">
        <v>247</v>
      </c>
      <c r="G222" s="17">
        <v>376</v>
      </c>
      <c r="H222" s="17">
        <v>58</v>
      </c>
    </row>
    <row r="223" spans="1:8" x14ac:dyDescent="0.25">
      <c r="A223" s="16">
        <v>2021</v>
      </c>
      <c r="B223" s="6">
        <v>44317</v>
      </c>
      <c r="C223" s="17">
        <v>123</v>
      </c>
      <c r="D223" s="17">
        <v>226</v>
      </c>
      <c r="E223" s="17">
        <v>216</v>
      </c>
      <c r="F223" s="17">
        <v>212</v>
      </c>
      <c r="G223" s="17">
        <v>256</v>
      </c>
      <c r="H223" s="17">
        <v>62</v>
      </c>
    </row>
    <row r="224" spans="1:8" x14ac:dyDescent="0.25">
      <c r="A224" s="16">
        <v>2021</v>
      </c>
      <c r="B224" s="6">
        <v>44348</v>
      </c>
      <c r="C224" s="17">
        <v>106</v>
      </c>
      <c r="D224" s="17">
        <v>173</v>
      </c>
      <c r="E224" s="17">
        <v>180</v>
      </c>
      <c r="F224" s="17">
        <v>212</v>
      </c>
      <c r="G224" s="17">
        <v>244</v>
      </c>
      <c r="H224" s="17">
        <v>68</v>
      </c>
    </row>
    <row r="225" spans="1:8" x14ac:dyDescent="0.25">
      <c r="A225" s="16">
        <v>2021</v>
      </c>
      <c r="B225" s="6">
        <v>44378</v>
      </c>
      <c r="C225" s="17">
        <v>63</v>
      </c>
      <c r="D225" s="17">
        <v>197</v>
      </c>
      <c r="E225" s="17">
        <v>166</v>
      </c>
      <c r="F225" s="17">
        <v>209</v>
      </c>
      <c r="G225" s="17">
        <v>243</v>
      </c>
      <c r="H225" s="17">
        <v>67</v>
      </c>
    </row>
    <row r="226" spans="1:8" x14ac:dyDescent="0.25">
      <c r="A226" s="16">
        <v>2021</v>
      </c>
      <c r="B226" s="6">
        <v>44409</v>
      </c>
      <c r="C226" s="17">
        <v>109</v>
      </c>
      <c r="D226" s="17">
        <v>127</v>
      </c>
      <c r="E226" s="17">
        <v>159</v>
      </c>
      <c r="F226" s="17">
        <v>170</v>
      </c>
      <c r="G226" s="17">
        <v>233</v>
      </c>
      <c r="H226" s="17">
        <v>72</v>
      </c>
    </row>
    <row r="227" spans="1:8" x14ac:dyDescent="0.25">
      <c r="A227" s="16">
        <v>2021</v>
      </c>
      <c r="B227" s="6">
        <v>44440</v>
      </c>
      <c r="C227" s="17">
        <v>121</v>
      </c>
      <c r="D227" s="17">
        <v>138</v>
      </c>
      <c r="E227" s="17">
        <v>126</v>
      </c>
      <c r="F227" s="17">
        <v>157</v>
      </c>
      <c r="G227" s="17">
        <v>199</v>
      </c>
      <c r="H227" s="17">
        <v>78</v>
      </c>
    </row>
    <row r="228" spans="1:8" x14ac:dyDescent="0.25">
      <c r="A228" s="16">
        <v>2021</v>
      </c>
      <c r="B228" s="6">
        <v>44470</v>
      </c>
      <c r="C228" s="17">
        <v>74</v>
      </c>
      <c r="D228" s="17">
        <v>183</v>
      </c>
      <c r="E228" s="17">
        <v>105</v>
      </c>
      <c r="F228" s="17">
        <v>151</v>
      </c>
      <c r="G228" s="17">
        <v>178</v>
      </c>
      <c r="H228" s="17">
        <v>79</v>
      </c>
    </row>
    <row r="229" spans="1:8" x14ac:dyDescent="0.25">
      <c r="A229" s="16">
        <v>2021</v>
      </c>
      <c r="B229" s="6">
        <v>44501</v>
      </c>
      <c r="C229" s="17">
        <v>93</v>
      </c>
      <c r="D229" s="17">
        <v>134</v>
      </c>
      <c r="E229" s="17">
        <v>133</v>
      </c>
      <c r="F229" s="17">
        <v>138</v>
      </c>
      <c r="G229" s="17">
        <v>173</v>
      </c>
      <c r="H229" s="17">
        <v>77</v>
      </c>
    </row>
    <row r="230" spans="1:8" x14ac:dyDescent="0.25">
      <c r="A230" s="16">
        <v>2021</v>
      </c>
      <c r="B230" s="6">
        <v>44531</v>
      </c>
      <c r="C230" s="17">
        <v>109</v>
      </c>
      <c r="D230" s="17">
        <v>153</v>
      </c>
      <c r="E230" s="17">
        <v>156</v>
      </c>
      <c r="F230" s="17">
        <v>128</v>
      </c>
      <c r="G230" s="17">
        <v>175</v>
      </c>
      <c r="H230" s="17">
        <v>82</v>
      </c>
    </row>
    <row r="231" spans="1:8" x14ac:dyDescent="0.25">
      <c r="A231" s="16">
        <v>2022</v>
      </c>
      <c r="B231" s="6">
        <v>44562</v>
      </c>
      <c r="C231" s="3">
        <v>143</v>
      </c>
      <c r="D231" s="3">
        <v>158</v>
      </c>
      <c r="E231" s="3">
        <v>192</v>
      </c>
      <c r="F231" s="3">
        <v>122</v>
      </c>
      <c r="G231" s="3">
        <v>171</v>
      </c>
      <c r="H231" s="3">
        <v>84</v>
      </c>
    </row>
    <row r="232" spans="1:8" x14ac:dyDescent="0.25">
      <c r="A232" s="16">
        <v>2022</v>
      </c>
      <c r="B232" s="6">
        <v>44593</v>
      </c>
      <c r="C232" s="3">
        <v>120</v>
      </c>
      <c r="D232" s="3">
        <v>205</v>
      </c>
      <c r="E232" s="3">
        <v>153</v>
      </c>
      <c r="F232" s="3">
        <v>143</v>
      </c>
      <c r="G232" s="3">
        <v>163</v>
      </c>
      <c r="H232" s="3">
        <v>82</v>
      </c>
    </row>
    <row r="233" spans="1:8" x14ac:dyDescent="0.25">
      <c r="A233" s="16">
        <v>2022</v>
      </c>
      <c r="B233" s="6">
        <v>44621</v>
      </c>
      <c r="C233" s="3">
        <v>74</v>
      </c>
      <c r="D233" s="3">
        <v>185</v>
      </c>
      <c r="E233" s="3">
        <v>150</v>
      </c>
      <c r="F233" s="3">
        <v>146</v>
      </c>
      <c r="G233" s="3">
        <v>121</v>
      </c>
      <c r="H233" s="3">
        <v>103</v>
      </c>
    </row>
    <row r="234" spans="1:8" x14ac:dyDescent="0.25">
      <c r="A234" s="16">
        <v>2022</v>
      </c>
      <c r="B234" s="6">
        <v>44652</v>
      </c>
      <c r="C234" s="3">
        <v>69</v>
      </c>
      <c r="D234" s="3">
        <v>133</v>
      </c>
      <c r="E234" s="3">
        <v>144</v>
      </c>
      <c r="F234" s="3">
        <v>135</v>
      </c>
      <c r="G234" s="3">
        <v>86</v>
      </c>
      <c r="H234" s="3">
        <v>112</v>
      </c>
    </row>
    <row r="235" spans="1:8" x14ac:dyDescent="0.25">
      <c r="A235" s="16">
        <v>2022</v>
      </c>
      <c r="B235" s="6">
        <v>44682</v>
      </c>
      <c r="C235" s="3">
        <v>65</v>
      </c>
      <c r="D235" s="3">
        <v>107</v>
      </c>
      <c r="E235" s="3">
        <v>133</v>
      </c>
      <c r="F235" s="3">
        <v>128</v>
      </c>
      <c r="G235" s="3">
        <v>85</v>
      </c>
      <c r="H235" s="3">
        <v>109</v>
      </c>
    </row>
    <row r="236" spans="1:8" x14ac:dyDescent="0.25">
      <c r="A236" s="16">
        <v>2022</v>
      </c>
      <c r="B236" s="6">
        <v>44713</v>
      </c>
      <c r="C236" s="3">
        <v>100</v>
      </c>
      <c r="D236" s="3">
        <v>85</v>
      </c>
      <c r="E236" s="3">
        <v>103</v>
      </c>
      <c r="F236" s="3">
        <v>127</v>
      </c>
      <c r="G236" s="3">
        <v>83</v>
      </c>
      <c r="H236" s="3">
        <v>100</v>
      </c>
    </row>
    <row r="237" spans="1:8" x14ac:dyDescent="0.25">
      <c r="A237" s="16">
        <v>2022</v>
      </c>
      <c r="B237" s="6">
        <v>44743</v>
      </c>
      <c r="C237" s="3">
        <v>54</v>
      </c>
      <c r="D237" s="3">
        <v>136</v>
      </c>
      <c r="E237" s="3">
        <v>111</v>
      </c>
      <c r="F237" s="3">
        <v>141</v>
      </c>
      <c r="G237" s="3">
        <v>83</v>
      </c>
      <c r="H237" s="3">
        <v>101</v>
      </c>
    </row>
    <row r="238" spans="1:8" x14ac:dyDescent="0.25">
      <c r="A238" s="16">
        <v>2022</v>
      </c>
      <c r="B238" s="6">
        <v>44774</v>
      </c>
      <c r="C238" s="3">
        <v>87</v>
      </c>
      <c r="D238" s="3">
        <v>95</v>
      </c>
      <c r="E238" s="3">
        <v>106</v>
      </c>
      <c r="F238" s="3">
        <v>121</v>
      </c>
      <c r="G238" s="3">
        <v>80</v>
      </c>
      <c r="H238" s="3">
        <v>103</v>
      </c>
    </row>
    <row r="239" spans="1:8" x14ac:dyDescent="0.25">
      <c r="A239" s="16">
        <v>2022</v>
      </c>
      <c r="B239" s="6">
        <v>44805</v>
      </c>
      <c r="C239" s="3">
        <v>112</v>
      </c>
      <c r="D239" s="3">
        <v>100</v>
      </c>
      <c r="E239" s="3">
        <v>106</v>
      </c>
      <c r="F239" s="3">
        <v>110</v>
      </c>
      <c r="G239" s="3">
        <v>87</v>
      </c>
      <c r="H239" s="3">
        <v>101</v>
      </c>
    </row>
    <row r="240" spans="1:8" x14ac:dyDescent="0.25">
      <c r="A240" s="16">
        <v>2022</v>
      </c>
      <c r="B240" s="6">
        <v>44835</v>
      </c>
      <c r="C240" s="3">
        <v>99</v>
      </c>
      <c r="D240" s="3">
        <v>150</v>
      </c>
      <c r="E240" s="3">
        <v>73</v>
      </c>
      <c r="F240" s="3">
        <v>97</v>
      </c>
      <c r="G240" s="3">
        <v>89</v>
      </c>
      <c r="H240" s="3">
        <v>97</v>
      </c>
    </row>
    <row r="241" spans="1:8" x14ac:dyDescent="0.25">
      <c r="A241" s="16">
        <v>2022</v>
      </c>
      <c r="B241" s="6">
        <v>44866</v>
      </c>
      <c r="C241" s="3">
        <v>81</v>
      </c>
      <c r="D241" s="3">
        <v>147</v>
      </c>
      <c r="E241" s="3">
        <v>85</v>
      </c>
      <c r="F241" s="3">
        <v>101</v>
      </c>
      <c r="G241" s="3">
        <v>83</v>
      </c>
      <c r="H241" s="3">
        <v>98</v>
      </c>
    </row>
    <row r="242" spans="1:8" x14ac:dyDescent="0.25">
      <c r="A242" s="16">
        <v>2022</v>
      </c>
      <c r="B242" s="6">
        <v>44896</v>
      </c>
      <c r="C242" s="3">
        <v>87</v>
      </c>
      <c r="D242" s="3">
        <v>151</v>
      </c>
      <c r="E242" s="3">
        <v>130</v>
      </c>
      <c r="F242" s="3">
        <v>105</v>
      </c>
      <c r="G242" s="3">
        <v>82</v>
      </c>
      <c r="H242" s="3">
        <v>103</v>
      </c>
    </row>
    <row r="243" spans="1:8" x14ac:dyDescent="0.25">
      <c r="A243" s="16">
        <v>2023</v>
      </c>
      <c r="B243" s="6">
        <v>44927</v>
      </c>
      <c r="C243" s="3">
        <v>100</v>
      </c>
      <c r="D243" s="3">
        <v>142</v>
      </c>
      <c r="E243" s="3">
        <v>166</v>
      </c>
      <c r="F243" s="3">
        <v>99</v>
      </c>
      <c r="G243" s="3">
        <v>83</v>
      </c>
      <c r="H243" s="3">
        <v>98</v>
      </c>
    </row>
    <row r="244" spans="1:8" x14ac:dyDescent="0.25">
      <c r="A244" s="16">
        <v>2023</v>
      </c>
      <c r="B244" s="6">
        <v>44958</v>
      </c>
      <c r="C244" s="3">
        <v>80</v>
      </c>
      <c r="D244" s="3">
        <v>169</v>
      </c>
      <c r="E244" s="3">
        <v>148</v>
      </c>
      <c r="F244" s="3">
        <v>108</v>
      </c>
      <c r="G244" s="3">
        <v>86</v>
      </c>
      <c r="H244" s="3">
        <v>96</v>
      </c>
    </row>
    <row r="245" spans="1:8" x14ac:dyDescent="0.25">
      <c r="A245" s="16">
        <v>2023</v>
      </c>
      <c r="B245" s="6">
        <v>44986</v>
      </c>
      <c r="C245" s="3">
        <v>98</v>
      </c>
      <c r="D245" s="3">
        <v>150</v>
      </c>
      <c r="E245" s="3">
        <v>136</v>
      </c>
      <c r="F245" s="3">
        <v>122</v>
      </c>
      <c r="G245" s="3">
        <v>89</v>
      </c>
      <c r="H245" s="3">
        <v>98</v>
      </c>
    </row>
    <row r="246" spans="1:8" x14ac:dyDescent="0.25">
      <c r="A246" s="16">
        <v>2023</v>
      </c>
      <c r="B246" s="6">
        <v>45017</v>
      </c>
      <c r="C246" s="3">
        <v>82</v>
      </c>
      <c r="D246" s="3">
        <v>114</v>
      </c>
      <c r="E246" s="3">
        <v>104</v>
      </c>
      <c r="F246" s="3">
        <v>127</v>
      </c>
      <c r="G246" s="3">
        <v>89</v>
      </c>
      <c r="H246" s="3">
        <v>99</v>
      </c>
    </row>
    <row r="247" spans="1:8" x14ac:dyDescent="0.25">
      <c r="A247" s="16">
        <v>2023</v>
      </c>
      <c r="B247" s="6">
        <v>45047</v>
      </c>
      <c r="C247" s="3">
        <v>82</v>
      </c>
      <c r="D247" s="3">
        <v>138</v>
      </c>
      <c r="E247" s="3">
        <v>101</v>
      </c>
      <c r="F247" s="3">
        <v>108</v>
      </c>
      <c r="G247" s="3">
        <v>88</v>
      </c>
      <c r="H247" s="3">
        <v>98</v>
      </c>
    </row>
    <row r="248" spans="1:8" x14ac:dyDescent="0.25">
      <c r="A248" s="16">
        <v>2023</v>
      </c>
      <c r="B248" s="6">
        <v>45078</v>
      </c>
      <c r="C248" s="3">
        <v>99</v>
      </c>
      <c r="D248" s="3">
        <v>124</v>
      </c>
      <c r="E248" s="3">
        <v>86</v>
      </c>
      <c r="F248" s="3">
        <v>111</v>
      </c>
      <c r="G248" s="3">
        <v>90</v>
      </c>
      <c r="H248" s="3">
        <v>96</v>
      </c>
    </row>
    <row r="249" spans="1:8" x14ac:dyDescent="0.25">
      <c r="A249" s="16">
        <v>2023</v>
      </c>
      <c r="B249" s="6">
        <v>45108</v>
      </c>
      <c r="C249" s="3">
        <v>67</v>
      </c>
      <c r="D249" s="3">
        <v>134</v>
      </c>
      <c r="E249" s="3">
        <v>130</v>
      </c>
      <c r="F249" s="3">
        <v>108</v>
      </c>
      <c r="G249" s="3">
        <v>84</v>
      </c>
      <c r="H249" s="3">
        <v>97</v>
      </c>
    </row>
    <row r="250" spans="1:8" x14ac:dyDescent="0.25">
      <c r="A250" s="16">
        <v>2023</v>
      </c>
      <c r="B250" s="6">
        <v>45139</v>
      </c>
      <c r="C250" s="3">
        <v>83</v>
      </c>
      <c r="D250" s="3">
        <v>98</v>
      </c>
      <c r="E250" s="3">
        <v>120</v>
      </c>
      <c r="F250" s="3">
        <v>103</v>
      </c>
      <c r="G250" s="3">
        <v>80</v>
      </c>
      <c r="H250" s="3">
        <v>91</v>
      </c>
    </row>
    <row r="251" spans="1:8" x14ac:dyDescent="0.25">
      <c r="A251" s="16">
        <v>2023</v>
      </c>
      <c r="B251" s="6">
        <v>45170</v>
      </c>
      <c r="C251" s="3">
        <v>132</v>
      </c>
      <c r="D251" s="3">
        <v>92</v>
      </c>
      <c r="E251" s="3">
        <v>110</v>
      </c>
      <c r="F251" s="3">
        <v>100</v>
      </c>
      <c r="G251" s="3">
        <v>80</v>
      </c>
      <c r="H251" s="3">
        <v>96</v>
      </c>
    </row>
    <row r="252" spans="1:8" x14ac:dyDescent="0.25">
      <c r="A252" s="16">
        <v>2023</v>
      </c>
      <c r="B252" s="6">
        <v>45200</v>
      </c>
      <c r="C252" s="3">
        <v>99</v>
      </c>
      <c r="D252" s="3">
        <v>135</v>
      </c>
      <c r="E252" s="3">
        <v>77</v>
      </c>
      <c r="F252" s="3">
        <v>95</v>
      </c>
      <c r="G252" s="3">
        <v>82</v>
      </c>
      <c r="H252" s="3">
        <v>99</v>
      </c>
    </row>
    <row r="253" spans="1:8" x14ac:dyDescent="0.25">
      <c r="A253" s="16">
        <v>2023</v>
      </c>
      <c r="B253" s="6">
        <v>45231</v>
      </c>
      <c r="C253" s="3">
        <v>100</v>
      </c>
      <c r="D253" s="3">
        <v>149</v>
      </c>
      <c r="E253" s="3">
        <v>87</v>
      </c>
      <c r="F253" s="3">
        <v>97</v>
      </c>
      <c r="G253" s="3">
        <v>81</v>
      </c>
      <c r="H253" s="3">
        <v>97</v>
      </c>
    </row>
    <row r="254" spans="1:8" x14ac:dyDescent="0.25">
      <c r="A254" s="16">
        <v>2023</v>
      </c>
      <c r="B254" s="6">
        <v>45261</v>
      </c>
      <c r="C254" s="3">
        <v>101</v>
      </c>
      <c r="D254" s="3">
        <v>161</v>
      </c>
      <c r="E254" s="3">
        <v>130</v>
      </c>
      <c r="F254" s="3">
        <v>106</v>
      </c>
      <c r="G254" s="3">
        <v>79</v>
      </c>
      <c r="H254" s="3">
        <v>102</v>
      </c>
    </row>
    <row r="255" spans="1:8" x14ac:dyDescent="0.25">
      <c r="A255" s="16">
        <v>2024</v>
      </c>
      <c r="B255" s="6">
        <v>45292</v>
      </c>
      <c r="C255" s="3">
        <v>88</v>
      </c>
      <c r="D255" s="3">
        <v>161</v>
      </c>
      <c r="E255" s="3">
        <v>158</v>
      </c>
      <c r="F255" s="3">
        <v>96</v>
      </c>
      <c r="G255" s="3">
        <v>82</v>
      </c>
      <c r="H255" s="3">
        <v>108</v>
      </c>
    </row>
    <row r="256" spans="1:8" x14ac:dyDescent="0.25">
      <c r="A256" s="16">
        <v>2024</v>
      </c>
      <c r="B256" s="6">
        <v>45323</v>
      </c>
      <c r="C256" s="3">
        <v>83</v>
      </c>
      <c r="D256" s="3">
        <v>166</v>
      </c>
      <c r="E256" s="3">
        <v>146</v>
      </c>
      <c r="F256" s="3">
        <v>111</v>
      </c>
      <c r="G256" s="3">
        <v>84</v>
      </c>
      <c r="H256" s="3">
        <v>110</v>
      </c>
    </row>
    <row r="257" spans="1:8" x14ac:dyDescent="0.25">
      <c r="A257" s="16">
        <v>2024</v>
      </c>
      <c r="B257" s="6">
        <v>45352</v>
      </c>
      <c r="C257" s="3">
        <v>68</v>
      </c>
      <c r="D257" s="3">
        <v>127</v>
      </c>
      <c r="E257" s="3">
        <v>161</v>
      </c>
      <c r="F257" s="3">
        <v>146</v>
      </c>
      <c r="G257" s="3">
        <v>80</v>
      </c>
      <c r="H257" s="3">
        <v>103</v>
      </c>
    </row>
    <row r="258" spans="1:8" x14ac:dyDescent="0.25">
      <c r="A258" s="16">
        <v>2024</v>
      </c>
      <c r="B258" s="6">
        <v>45383</v>
      </c>
      <c r="C258" s="3">
        <v>108</v>
      </c>
      <c r="D258" s="3">
        <v>93</v>
      </c>
      <c r="E258" s="3">
        <v>128</v>
      </c>
      <c r="F258" s="3">
        <v>139</v>
      </c>
      <c r="G258" s="3">
        <v>85</v>
      </c>
      <c r="H258" s="3">
        <v>99</v>
      </c>
    </row>
    <row r="259" spans="1:8" x14ac:dyDescent="0.25">
      <c r="A259" s="16">
        <v>2024</v>
      </c>
      <c r="B259" s="6">
        <v>45413</v>
      </c>
      <c r="C259" s="3">
        <v>76</v>
      </c>
      <c r="D259" s="3">
        <v>120</v>
      </c>
      <c r="E259" s="3">
        <v>115</v>
      </c>
      <c r="F259" s="3">
        <v>112</v>
      </c>
      <c r="G259" s="3">
        <v>87</v>
      </c>
      <c r="H259" s="3">
        <v>99</v>
      </c>
    </row>
    <row r="260" spans="1:8" x14ac:dyDescent="0.25">
      <c r="A260" s="16">
        <v>2024</v>
      </c>
      <c r="B260" s="6">
        <v>45444</v>
      </c>
      <c r="C260" s="3">
        <v>136</v>
      </c>
      <c r="D260" s="3">
        <v>113</v>
      </c>
      <c r="E260" s="3">
        <v>87</v>
      </c>
      <c r="F260" s="3">
        <v>130</v>
      </c>
      <c r="G260" s="3">
        <v>87</v>
      </c>
      <c r="H260" s="3">
        <v>101</v>
      </c>
    </row>
    <row r="261" spans="1:8" x14ac:dyDescent="0.25">
      <c r="A261" s="16">
        <v>2024</v>
      </c>
      <c r="B261" s="6">
        <v>45474</v>
      </c>
      <c r="C261" s="3">
        <v>100</v>
      </c>
      <c r="D261" s="3">
        <v>153</v>
      </c>
      <c r="E261" s="3">
        <v>119</v>
      </c>
      <c r="F261" s="3">
        <v>139</v>
      </c>
      <c r="G261" s="3">
        <v>88</v>
      </c>
      <c r="H261" s="3">
        <v>105</v>
      </c>
    </row>
    <row r="262" spans="1:8" x14ac:dyDescent="0.25">
      <c r="A262" s="16">
        <v>2024</v>
      </c>
      <c r="B262" s="6">
        <v>45505</v>
      </c>
      <c r="C262" s="3">
        <v>130</v>
      </c>
      <c r="D262" s="3">
        <v>133</v>
      </c>
      <c r="E262" s="3">
        <v>127</v>
      </c>
      <c r="F262" s="3">
        <v>121</v>
      </c>
      <c r="G262" s="3">
        <v>99</v>
      </c>
      <c r="H262" s="3">
        <v>102</v>
      </c>
    </row>
    <row r="263" spans="1:8" x14ac:dyDescent="0.25">
      <c r="A263" s="16">
        <v>2024</v>
      </c>
      <c r="B263" s="6">
        <v>45536</v>
      </c>
      <c r="C263" s="3">
        <v>130</v>
      </c>
      <c r="D263" s="3">
        <v>128</v>
      </c>
      <c r="E263" s="3">
        <v>120</v>
      </c>
      <c r="F263" s="3">
        <v>120</v>
      </c>
      <c r="G263" s="3">
        <v>97</v>
      </c>
      <c r="H263" s="3">
        <v>105</v>
      </c>
    </row>
    <row r="264" spans="1:8" x14ac:dyDescent="0.25">
      <c r="A264" s="16">
        <v>2024</v>
      </c>
      <c r="B264" s="6">
        <v>45566</v>
      </c>
      <c r="C264" s="3">
        <v>100</v>
      </c>
      <c r="D264" s="3">
        <v>172</v>
      </c>
      <c r="E264" s="3">
        <v>107</v>
      </c>
      <c r="F264" s="3">
        <v>121</v>
      </c>
      <c r="G264" s="3">
        <v>97</v>
      </c>
      <c r="H264" s="3">
        <v>105</v>
      </c>
    </row>
    <row r="265" spans="1:8" x14ac:dyDescent="0.25">
      <c r="A265" s="16">
        <v>2024</v>
      </c>
      <c r="B265" s="6">
        <v>45597</v>
      </c>
      <c r="C265" s="3">
        <v>152</v>
      </c>
      <c r="D265" s="3">
        <v>117</v>
      </c>
      <c r="E265" s="3">
        <v>138</v>
      </c>
      <c r="F265" s="3">
        <v>129</v>
      </c>
      <c r="G265" s="3">
        <v>100</v>
      </c>
      <c r="H265" s="3">
        <v>105</v>
      </c>
    </row>
    <row r="266" spans="1:8" x14ac:dyDescent="0.25">
      <c r="A266" s="16">
        <v>2024</v>
      </c>
      <c r="B266" s="6">
        <v>45627</v>
      </c>
      <c r="C266" s="3">
        <v>91</v>
      </c>
      <c r="D266" s="3">
        <v>175</v>
      </c>
      <c r="E266" s="3">
        <v>171</v>
      </c>
      <c r="F266" s="3">
        <v>127</v>
      </c>
      <c r="G266" s="3">
        <v>108</v>
      </c>
      <c r="H266" s="3">
        <v>107</v>
      </c>
    </row>
    <row r="267" spans="1:8" x14ac:dyDescent="0.25">
      <c r="A267" s="9" t="s">
        <v>8</v>
      </c>
      <c r="B267" s="9"/>
    </row>
    <row r="268" spans="1:8" x14ac:dyDescent="0.25">
      <c r="A268" s="3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111:A122 A135:A147 A148:A158" numberStoredAsText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Sociolog6a</vt:lpstr>
      <vt:lpstr>Sociolog6b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2008-11-13T10:37:06Z</dcterms:created>
  <dcterms:modified xsi:type="dcterms:W3CDTF">2025-02-07T10:07:49Z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8fbdc6d3e2ac44489c853af5156ef01a</vt:lpwstr>
  </property>
</Properties>
</file>