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 Webbplatsen\Excelfiler\Färdiga filer\Turism\"/>
    </mc:Choice>
  </mc:AlternateContent>
  <xr:revisionPtr revIDLastSave="0" documentId="13_ncr:1_{EEC88F36-B863-4F95-8286-5372CEFD878F}" xr6:coauthVersionLast="47" xr6:coauthVersionMax="47" xr10:uidLastSave="{00000000-0000-0000-0000-000000000000}"/>
  <bookViews>
    <workbookView xWindow="-57720" yWindow="-1920" windowWidth="29040" windowHeight="17520" xr2:uid="{43B30A04-3285-492B-915C-9E4C52DD8497}"/>
  </bookViews>
  <sheets>
    <sheet name="2024-2025" sheetId="7" r:id="rId1"/>
    <sheet name="2023-2024" sheetId="6" r:id="rId2"/>
    <sheet name="2022-2023" sheetId="5" r:id="rId3"/>
    <sheet name="2021-2022" sheetId="4" r:id="rId4"/>
    <sheet name="2020-2021" sheetId="3" r:id="rId5"/>
    <sheet name="2019-2020" sheetId="1" r:id="rId6"/>
    <sheet name="2018-2019" sheetId="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7" l="1"/>
  <c r="H13" i="7" s="1"/>
  <c r="G12" i="7"/>
  <c r="H12" i="7" s="1"/>
  <c r="G11" i="7"/>
  <c r="H11" i="7" s="1"/>
  <c r="E10" i="7"/>
  <c r="D10" i="7"/>
  <c r="G9" i="7"/>
  <c r="G8" i="7"/>
  <c r="H8" i="7" s="1"/>
  <c r="E7" i="7"/>
  <c r="D7" i="7"/>
  <c r="E6" i="7"/>
  <c r="J8" i="7" s="1"/>
  <c r="D6" i="7"/>
  <c r="J7" i="7" l="1"/>
  <c r="G7" i="7"/>
  <c r="H7" i="7" s="1"/>
  <c r="J10" i="7"/>
  <c r="G10" i="7"/>
  <c r="H10" i="7" s="1"/>
  <c r="H9" i="7"/>
  <c r="J13" i="7"/>
  <c r="J6" i="7" s="1"/>
  <c r="J9" i="7"/>
  <c r="J12" i="7"/>
  <c r="G6" i="7"/>
  <c r="H6" i="7" s="1"/>
  <c r="J11" i="7"/>
  <c r="G13" i="6" l="1"/>
  <c r="H13" i="6" s="1"/>
  <c r="G12" i="6"/>
  <c r="H12" i="6" s="1"/>
  <c r="G11" i="6"/>
  <c r="H11" i="6" s="1"/>
  <c r="E10" i="6"/>
  <c r="D10" i="6"/>
  <c r="G9" i="6"/>
  <c r="G7" i="6" s="1"/>
  <c r="G8" i="6"/>
  <c r="H8" i="6" s="1"/>
  <c r="E7" i="6"/>
  <c r="D7" i="6"/>
  <c r="E6" i="6"/>
  <c r="J11" i="6" s="1"/>
  <c r="D6" i="6"/>
  <c r="H7" i="6" l="1"/>
  <c r="J7" i="6"/>
  <c r="J10" i="6"/>
  <c r="H9" i="6"/>
  <c r="G10" i="6"/>
  <c r="J8" i="6"/>
  <c r="J13" i="6"/>
  <c r="J6" i="6" s="1"/>
  <c r="J9" i="6"/>
  <c r="J12" i="6"/>
  <c r="H10" i="6" l="1"/>
  <c r="G6" i="6"/>
  <c r="H6" i="6" s="1"/>
  <c r="G13" i="5" l="1"/>
  <c r="H13" i="5" s="1"/>
  <c r="G12" i="5"/>
  <c r="H12" i="5" s="1"/>
  <c r="G11" i="5"/>
  <c r="H11" i="5" s="1"/>
  <c r="E10" i="5"/>
  <c r="D10" i="5"/>
  <c r="G9" i="5"/>
  <c r="G8" i="5"/>
  <c r="H8" i="5" s="1"/>
  <c r="E7" i="5"/>
  <c r="D7" i="5"/>
  <c r="G13" i="4"/>
  <c r="H13" i="4" s="1"/>
  <c r="G12" i="4"/>
  <c r="H12" i="4" s="1"/>
  <c r="G11" i="4"/>
  <c r="G10" i="4" s="1"/>
  <c r="E10" i="4"/>
  <c r="D10" i="4"/>
  <c r="G9" i="4"/>
  <c r="H9" i="4" s="1"/>
  <c r="G8" i="4"/>
  <c r="H8" i="4" s="1"/>
  <c r="E7" i="4"/>
  <c r="E6" i="4" s="1"/>
  <c r="J8" i="4" s="1"/>
  <c r="D7" i="4"/>
  <c r="D6" i="4"/>
  <c r="G13" i="3"/>
  <c r="H13" i="3" s="1"/>
  <c r="G12" i="3"/>
  <c r="H12" i="3" s="1"/>
  <c r="G11" i="3"/>
  <c r="G10" i="3" s="1"/>
  <c r="H10" i="3" s="1"/>
  <c r="E10" i="3"/>
  <c r="D10" i="3"/>
  <c r="G9" i="3"/>
  <c r="H9" i="3" s="1"/>
  <c r="G8" i="3"/>
  <c r="H8" i="3" s="1"/>
  <c r="E7" i="3"/>
  <c r="D7" i="3"/>
  <c r="D6" i="3" s="1"/>
  <c r="D6" i="5" l="1"/>
  <c r="G7" i="5"/>
  <c r="H7" i="5" s="1"/>
  <c r="H9" i="5"/>
  <c r="G10" i="5"/>
  <c r="E6" i="5"/>
  <c r="J7" i="4"/>
  <c r="J10" i="4"/>
  <c r="J11" i="4"/>
  <c r="G7" i="4"/>
  <c r="H7" i="4" s="1"/>
  <c r="H10" i="4"/>
  <c r="J9" i="4"/>
  <c r="J13" i="4"/>
  <c r="H11" i="4"/>
  <c r="J12" i="4"/>
  <c r="H11" i="3"/>
  <c r="G7" i="3"/>
  <c r="E6" i="3"/>
  <c r="J10" i="5" l="1"/>
  <c r="J9" i="5"/>
  <c r="J8" i="5"/>
  <c r="J12" i="5"/>
  <c r="J11" i="5"/>
  <c r="J13" i="5"/>
  <c r="H10" i="5"/>
  <c r="G6" i="5"/>
  <c r="H6" i="5" s="1"/>
  <c r="J7" i="5"/>
  <c r="J6" i="4"/>
  <c r="G6" i="4"/>
  <c r="H6" i="4" s="1"/>
  <c r="J13" i="3"/>
  <c r="J10" i="3"/>
  <c r="J8" i="3"/>
  <c r="J11" i="3"/>
  <c r="J9" i="3"/>
  <c r="J12" i="3"/>
  <c r="H7" i="3"/>
  <c r="G6" i="3"/>
  <c r="H6" i="3" s="1"/>
  <c r="J7" i="3"/>
  <c r="J6" i="5" l="1"/>
  <c r="J6" i="3"/>
  <c r="G13" i="2" l="1"/>
  <c r="H13" i="2" s="1"/>
  <c r="G9" i="2"/>
  <c r="H9" i="2" s="1"/>
  <c r="G8" i="2"/>
  <c r="G7" i="2" s="1"/>
  <c r="E7" i="2"/>
  <c r="D7" i="2"/>
  <c r="G12" i="2"/>
  <c r="G10" i="2" s="1"/>
  <c r="G11" i="2"/>
  <c r="H11" i="2" s="1"/>
  <c r="E10" i="2"/>
  <c r="D10" i="2"/>
  <c r="D6" i="2" s="1"/>
  <c r="E7" i="1"/>
  <c r="E6" i="1" s="1"/>
  <c r="J8" i="1" s="1"/>
  <c r="E10" i="1"/>
  <c r="D7" i="1"/>
  <c r="D10" i="1"/>
  <c r="D6" i="1" s="1"/>
  <c r="G9" i="1"/>
  <c r="H9" i="1" s="1"/>
  <c r="J10" i="1" l="1"/>
  <c r="E6" i="2"/>
  <c r="J11" i="2" s="1"/>
  <c r="H7" i="2"/>
  <c r="J7" i="2"/>
  <c r="J10" i="2"/>
  <c r="G6" i="2"/>
  <c r="H6" i="2" s="1"/>
  <c r="H10" i="2"/>
  <c r="J6" i="2"/>
  <c r="H12" i="2"/>
  <c r="J12" i="2"/>
  <c r="J8" i="2"/>
  <c r="J13" i="2"/>
  <c r="H8" i="2"/>
  <c r="J9" i="2"/>
  <c r="J12" i="1"/>
  <c r="J11" i="1"/>
  <c r="J13" i="1"/>
  <c r="J9" i="1"/>
  <c r="J7" i="1"/>
  <c r="G12" i="1"/>
  <c r="H12" i="1" s="1"/>
  <c r="G8" i="1"/>
  <c r="G11" i="1"/>
  <c r="G13" i="1"/>
  <c r="H13" i="1" s="1"/>
  <c r="J6" i="1" l="1"/>
  <c r="G10" i="1"/>
  <c r="H11" i="1"/>
  <c r="G7" i="1"/>
  <c r="H7" i="1" s="1"/>
  <c r="H8" i="1"/>
  <c r="H10" i="1" l="1"/>
  <c r="G6" i="1"/>
  <c r="H6" i="1" s="1"/>
</calcChain>
</file>

<file path=xl/sharedStrings.xml><?xml version="1.0" encoding="utf-8"?>
<sst xmlns="http://schemas.openxmlformats.org/spreadsheetml/2006/main" count="149" uniqueCount="47">
  <si>
    <t>Inresande till Åland 2019–2020 efter avreseland och transportmedel</t>
  </si>
  <si>
    <t>Avreseland</t>
  </si>
  <si>
    <t>Förändring</t>
  </si>
  <si>
    <t>Andel av de in-</t>
  </si>
  <si>
    <t>Transportmedel</t>
  </si>
  <si>
    <t>2019–2020</t>
  </si>
  <si>
    <t>resande 2020,</t>
  </si>
  <si>
    <t>Antal</t>
  </si>
  <si>
    <t>Procent</t>
  </si>
  <si>
    <t>procent</t>
  </si>
  <si>
    <t>Totalt</t>
  </si>
  <si>
    <t>Från Sverige, totalt</t>
  </si>
  <si>
    <t>Kryssningar</t>
  </si>
  <si>
    <t>Övriga</t>
  </si>
  <si>
    <t>Från Finland, totalt</t>
  </si>
  <si>
    <t>Från övriga länder</t>
  </si>
  <si>
    <t>Ålands statistik- och utredningsbyrå</t>
  </si>
  <si>
    <t>Källa: ÅSUB Turism</t>
  </si>
  <si>
    <t>Senast uppdaterad 2.2.2021</t>
  </si>
  <si>
    <t>Inresande till Åland 2018–2019 efter avreseland och transportmedel</t>
  </si>
  <si>
    <t>2018–2019</t>
  </si>
  <si>
    <t>resande 2019,</t>
  </si>
  <si>
    <t>Information om tidigare år finns på föregående blad</t>
  </si>
  <si>
    <t>Skärgårdsfärjor</t>
  </si>
  <si>
    <t>Senast uppdaterad 4.2.2021</t>
  </si>
  <si>
    <r>
      <t xml:space="preserve">Skärgårdsfärjor </t>
    </r>
    <r>
      <rPr>
        <vertAlign val="superscript"/>
        <sz val="9"/>
        <rFont val="Calibri"/>
        <family val="2"/>
        <scheme val="minor"/>
      </rPr>
      <t>1)</t>
    </r>
  </si>
  <si>
    <t>1) Korrigerade siffror för 2020.</t>
  </si>
  <si>
    <t>Inresande till Åland 2020–2021 efter avreseland och transportmedel</t>
  </si>
  <si>
    <t>2020–2021</t>
  </si>
  <si>
    <t>resande 2021,</t>
  </si>
  <si>
    <t>Senast uppdaterad 26.1.2022</t>
  </si>
  <si>
    <t>2021–2022</t>
  </si>
  <si>
    <t>resande 2022,</t>
  </si>
  <si>
    <t>Inresande till Åland 2021–2022 efter avreseland och transportmedel</t>
  </si>
  <si>
    <t>Senast uppdaterad 30.1.2023</t>
  </si>
  <si>
    <t>2022–2023</t>
  </si>
  <si>
    <t>resande 2023,</t>
  </si>
  <si>
    <t>Inresande till Åland 2022–2023 efter avreseland och transportmedel</t>
  </si>
  <si>
    <t>Senast uppdaterad 25.1.2024</t>
  </si>
  <si>
    <t>Inresande till Åland 2023–2024 efter avreseland och transportmedel</t>
  </si>
  <si>
    <t>2023–2024</t>
  </si>
  <si>
    <t>resande 2024,</t>
  </si>
  <si>
    <t>Senast uppdaterad 28.1.2025</t>
  </si>
  <si>
    <t>Inresande till Åland 2024–2025 efter avreseland och transportmedel</t>
  </si>
  <si>
    <t>2024–2025</t>
  </si>
  <si>
    <t>resande 2025,</t>
  </si>
  <si>
    <t>Senast uppdaterad 21.1.2026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</si>
</sst>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9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3" fontId="1" fillId="2" borderId="0" xfId="0" applyNumberFormat="1" applyFont="1" applyFill="1"/>
    <xf numFmtId="0" fontId="2" fillId="2" borderId="0" xfId="0" applyFont="1" applyFill="1"/>
    <xf numFmtId="3" fontId="3" fillId="0" borderId="1" xfId="0" applyNumberFormat="1" applyFont="1" applyBorder="1"/>
    <xf numFmtId="0" fontId="4" fillId="0" borderId="1" xfId="0" applyFont="1" applyBorder="1" applyAlignment="1">
      <alignment horizontal="left"/>
    </xf>
    <xf numFmtId="0" fontId="3" fillId="2" borderId="1" xfId="0" applyFont="1" applyFill="1" applyBorder="1"/>
    <xf numFmtId="0" fontId="3" fillId="0" borderId="1" xfId="0" applyFont="1" applyBorder="1" applyAlignment="1">
      <alignment horizontal="right"/>
    </xf>
    <xf numFmtId="0" fontId="3" fillId="2" borderId="0" xfId="0" applyFont="1" applyFill="1"/>
    <xf numFmtId="3" fontId="4" fillId="2" borderId="0" xfId="0" applyNumberFormat="1" applyFont="1" applyFill="1"/>
    <xf numFmtId="0" fontId="3" fillId="0" borderId="0" xfId="0" applyFont="1" applyAlignment="1">
      <alignment horizontal="right"/>
    </xf>
    <xf numFmtId="0" fontId="3" fillId="2" borderId="2" xfId="0" applyFont="1" applyFill="1" applyBorder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4" fillId="2" borderId="0" xfId="0" applyFont="1" applyFill="1"/>
    <xf numFmtId="164" fontId="4" fillId="2" borderId="0" xfId="0" applyNumberFormat="1" applyFont="1" applyFill="1"/>
    <xf numFmtId="164" fontId="4" fillId="0" borderId="0" xfId="0" applyNumberFormat="1" applyFont="1"/>
    <xf numFmtId="3" fontId="3" fillId="2" borderId="0" xfId="0" applyNumberFormat="1" applyFont="1" applyFill="1"/>
    <xf numFmtId="164" fontId="3" fillId="2" borderId="0" xfId="0" applyNumberFormat="1" applyFont="1" applyFill="1"/>
    <xf numFmtId="164" fontId="3" fillId="0" borderId="0" xfId="0" applyNumberFormat="1" applyFont="1"/>
    <xf numFmtId="3" fontId="3" fillId="0" borderId="0" xfId="0" applyNumberFormat="1" applyFont="1"/>
    <xf numFmtId="0" fontId="3" fillId="2" borderId="3" xfId="0" applyFont="1" applyFill="1" applyBorder="1"/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/>
    <xf numFmtId="164" fontId="3" fillId="2" borderId="3" xfId="0" applyNumberFormat="1" applyFont="1" applyFill="1" applyBorder="1" applyAlignment="1">
      <alignment horizontal="right"/>
    </xf>
    <xf numFmtId="164" fontId="3" fillId="0" borderId="3" xfId="0" applyNumberFormat="1" applyFont="1" applyBorder="1"/>
    <xf numFmtId="0" fontId="5" fillId="2" borderId="0" xfId="0" applyFont="1" applyFill="1"/>
    <xf numFmtId="0" fontId="6" fillId="0" borderId="0" xfId="0" applyFont="1"/>
    <xf numFmtId="0" fontId="7" fillId="0" borderId="0" xfId="0" applyFont="1"/>
    <xf numFmtId="0" fontId="6" fillId="3" borderId="0" xfId="0" applyFont="1" applyFill="1"/>
    <xf numFmtId="0" fontId="0" fillId="3" borderId="0" xfId="0" applyFill="1"/>
    <xf numFmtId="0" fontId="8" fillId="2" borderId="0" xfId="0" applyFont="1" applyFill="1"/>
    <xf numFmtId="3" fontId="3" fillId="2" borderId="0" xfId="0" applyNumberFormat="1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0" fontId="9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6" fillId="0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3A44C-0EB6-435B-949A-9D1E5C430CDA}">
  <dimension ref="A1:O15"/>
  <sheetViews>
    <sheetView showGridLines="0" tabSelected="1" workbookViewId="0">
      <selection activeCell="F28" sqref="F28"/>
    </sheetView>
  </sheetViews>
  <sheetFormatPr defaultRowHeight="13.5" customHeight="1" x14ac:dyDescent="0.3"/>
  <cols>
    <col min="1" max="1" width="5.33203125" customWidth="1"/>
    <col min="3" max="3" width="6.33203125" customWidth="1"/>
    <col min="4" max="5" width="9.33203125" bestFit="1" customWidth="1"/>
    <col min="6" max="6" width="4" customWidth="1"/>
    <col min="7" max="8" width="9.33203125" bestFit="1" customWidth="1"/>
    <col min="9" max="9" width="3.88671875" customWidth="1"/>
    <col min="10" max="10" width="11" bestFit="1" customWidth="1"/>
  </cols>
  <sheetData>
    <row r="1" spans="1:15" ht="13.5" customHeight="1" x14ac:dyDescent="0.3">
      <c r="A1" s="27" t="s">
        <v>16</v>
      </c>
      <c r="K1" s="29" t="s">
        <v>22</v>
      </c>
      <c r="L1" s="30"/>
      <c r="M1" s="30"/>
      <c r="N1" s="30"/>
      <c r="O1" s="30"/>
    </row>
    <row r="2" spans="1:15" ht="27" customHeight="1" thickBot="1" x14ac:dyDescent="0.35">
      <c r="A2" s="26" t="s">
        <v>43</v>
      </c>
      <c r="B2" s="1"/>
      <c r="C2" s="2"/>
      <c r="D2" s="2"/>
      <c r="E2" s="2"/>
      <c r="F2" s="2"/>
      <c r="G2" s="2"/>
      <c r="H2" s="2"/>
      <c r="I2" s="2"/>
      <c r="J2" s="2"/>
    </row>
    <row r="3" spans="1:15" ht="13.5" customHeight="1" x14ac:dyDescent="0.3">
      <c r="A3" s="3" t="s">
        <v>1</v>
      </c>
      <c r="B3" s="4"/>
      <c r="C3" s="5"/>
      <c r="D3" s="5">
        <v>2024</v>
      </c>
      <c r="E3" s="5">
        <v>2025</v>
      </c>
      <c r="F3" s="5"/>
      <c r="G3" s="35" t="s">
        <v>2</v>
      </c>
      <c r="H3" s="35"/>
      <c r="I3" s="5"/>
      <c r="J3" s="6" t="s">
        <v>3</v>
      </c>
    </row>
    <row r="4" spans="1:15" ht="13.5" customHeight="1" x14ac:dyDescent="0.3">
      <c r="A4" s="7" t="s">
        <v>4</v>
      </c>
      <c r="B4" s="8"/>
      <c r="C4" s="7"/>
      <c r="D4" s="7"/>
      <c r="E4" s="7"/>
      <c r="F4" s="7"/>
      <c r="G4" s="36" t="s">
        <v>44</v>
      </c>
      <c r="H4" s="36"/>
      <c r="I4" s="7"/>
      <c r="J4" s="9" t="s">
        <v>45</v>
      </c>
    </row>
    <row r="5" spans="1:15" ht="13.5" customHeight="1" x14ac:dyDescent="0.3">
      <c r="A5" s="10"/>
      <c r="B5" s="10"/>
      <c r="C5" s="10"/>
      <c r="D5" s="11"/>
      <c r="E5" s="12"/>
      <c r="F5" s="10"/>
      <c r="G5" s="13" t="s">
        <v>7</v>
      </c>
      <c r="H5" s="13" t="s">
        <v>8</v>
      </c>
      <c r="I5" s="10"/>
      <c r="J5" s="12" t="s">
        <v>9</v>
      </c>
    </row>
    <row r="6" spans="1:15" ht="17.25" customHeight="1" x14ac:dyDescent="0.3">
      <c r="A6" s="14" t="s">
        <v>10</v>
      </c>
      <c r="B6" s="7"/>
      <c r="C6" s="7"/>
      <c r="D6" s="8">
        <f>SUM(D10,D7,D13)</f>
        <v>1221716</v>
      </c>
      <c r="E6" s="8">
        <f>SUM(E10,E7,E13)</f>
        <v>1212658</v>
      </c>
      <c r="F6" s="8"/>
      <c r="G6" s="8">
        <f>G10+G7+G13</f>
        <v>-9058</v>
      </c>
      <c r="H6" s="15">
        <f>G6/D6*100</f>
        <v>-0.7414161720072423</v>
      </c>
      <c r="I6" s="14"/>
      <c r="J6" s="16">
        <f>J10+J7+J13</f>
        <v>99.999999999999986</v>
      </c>
    </row>
    <row r="7" spans="1:15" ht="17.25" customHeight="1" x14ac:dyDescent="0.3">
      <c r="A7" s="7" t="s">
        <v>14</v>
      </c>
      <c r="B7" s="7"/>
      <c r="C7" s="7"/>
      <c r="D7" s="17">
        <f>SUM(D8:D9)</f>
        <v>332932</v>
      </c>
      <c r="E7" s="17">
        <f>SUM(E8:E9)</f>
        <v>325042</v>
      </c>
      <c r="F7" s="7"/>
      <c r="G7" s="17">
        <f>SUM(G8:G9)</f>
        <v>-7890</v>
      </c>
      <c r="H7" s="18">
        <f t="shared" ref="H7:H13" si="0">G7/D7*100</f>
        <v>-2.3698533033772664</v>
      </c>
      <c r="I7" s="7"/>
      <c r="J7" s="19">
        <f t="shared" ref="J7:J13" si="1">E7/E$6*100</f>
        <v>26.804094806614891</v>
      </c>
    </row>
    <row r="8" spans="1:15" ht="13.5" customHeight="1" x14ac:dyDescent="0.3">
      <c r="A8" s="7"/>
      <c r="B8" s="7" t="s">
        <v>23</v>
      </c>
      <c r="C8" s="7"/>
      <c r="D8" s="17">
        <v>41395</v>
      </c>
      <c r="E8" s="17">
        <v>39383</v>
      </c>
      <c r="F8" s="31"/>
      <c r="G8" s="17">
        <f t="shared" ref="G8:G9" si="2">E8-D8</f>
        <v>-2012</v>
      </c>
      <c r="H8" s="18">
        <f t="shared" si="0"/>
        <v>-4.8604903973909899</v>
      </c>
      <c r="I8" s="7"/>
      <c r="J8" s="19">
        <f t="shared" si="1"/>
        <v>3.2476592740904691</v>
      </c>
    </row>
    <row r="9" spans="1:15" ht="13.5" customHeight="1" x14ac:dyDescent="0.3">
      <c r="A9" s="7"/>
      <c r="B9" s="7" t="s">
        <v>13</v>
      </c>
      <c r="C9" s="7"/>
      <c r="D9" s="20">
        <v>291537</v>
      </c>
      <c r="E9" s="17">
        <v>285659</v>
      </c>
      <c r="F9" s="7"/>
      <c r="G9" s="17">
        <f t="shared" si="2"/>
        <v>-5878</v>
      </c>
      <c r="H9" s="18">
        <f t="shared" si="0"/>
        <v>-2.0162106353567473</v>
      </c>
      <c r="I9" s="7"/>
      <c r="J9" s="19">
        <f t="shared" si="1"/>
        <v>23.556435532524421</v>
      </c>
    </row>
    <row r="10" spans="1:15" ht="17.25" customHeight="1" x14ac:dyDescent="0.3">
      <c r="A10" s="7" t="s">
        <v>11</v>
      </c>
      <c r="B10" s="7"/>
      <c r="C10" s="7"/>
      <c r="D10" s="17">
        <f>SUM(D11:D12)</f>
        <v>866995</v>
      </c>
      <c r="E10" s="17">
        <f>SUM(E11:E12)</f>
        <v>875722</v>
      </c>
      <c r="F10" s="7"/>
      <c r="G10" s="17">
        <f>SUM(G11:G12)</f>
        <v>8727</v>
      </c>
      <c r="H10" s="18">
        <f>G10/D10*100</f>
        <v>1.0065801994244488</v>
      </c>
      <c r="I10" s="18"/>
      <c r="J10" s="19">
        <f>E10/E$6*100</f>
        <v>72.215084549807116</v>
      </c>
    </row>
    <row r="11" spans="1:15" ht="13.5" customHeight="1" x14ac:dyDescent="0.3">
      <c r="A11" s="7"/>
      <c r="B11" s="7" t="s">
        <v>12</v>
      </c>
      <c r="C11" s="7"/>
      <c r="D11" s="17">
        <v>211979</v>
      </c>
      <c r="E11" s="17">
        <v>230132</v>
      </c>
      <c r="F11" s="7"/>
      <c r="G11" s="17">
        <f>E11-D11</f>
        <v>18153</v>
      </c>
      <c r="H11" s="18">
        <f>G11/D11*100</f>
        <v>8.5635841286165135</v>
      </c>
      <c r="I11" s="7"/>
      <c r="J11" s="19">
        <f>E11/E$6*100</f>
        <v>18.977485820404432</v>
      </c>
    </row>
    <row r="12" spans="1:15" ht="13.5" customHeight="1" x14ac:dyDescent="0.3">
      <c r="A12" s="7"/>
      <c r="B12" s="7" t="s">
        <v>13</v>
      </c>
      <c r="C12" s="7"/>
      <c r="D12" s="17">
        <v>655016</v>
      </c>
      <c r="E12" s="17">
        <v>645590</v>
      </c>
      <c r="F12" s="7"/>
      <c r="G12" s="17">
        <f>E12-D12</f>
        <v>-9426</v>
      </c>
      <c r="H12" s="18">
        <f>G12/D12*100</f>
        <v>-1.4390488171281313</v>
      </c>
      <c r="I12" s="7"/>
      <c r="J12" s="19">
        <f>E12/E$6*100</f>
        <v>53.237598729402677</v>
      </c>
    </row>
    <row r="13" spans="1:15" ht="17.25" customHeight="1" thickBot="1" x14ac:dyDescent="0.35">
      <c r="A13" s="21" t="s">
        <v>15</v>
      </c>
      <c r="B13" s="21"/>
      <c r="C13" s="21"/>
      <c r="D13" s="22">
        <v>21789</v>
      </c>
      <c r="E13" s="23">
        <v>11894</v>
      </c>
      <c r="F13" s="21"/>
      <c r="G13" s="23">
        <f>E13-D13</f>
        <v>-9895</v>
      </c>
      <c r="H13" s="24">
        <f t="shared" si="0"/>
        <v>-45.412822984074538</v>
      </c>
      <c r="I13" s="21"/>
      <c r="J13" s="25">
        <f t="shared" si="1"/>
        <v>0.98082064357799159</v>
      </c>
    </row>
    <row r="14" spans="1:15" ht="13.5" customHeight="1" x14ac:dyDescent="0.3">
      <c r="A14" s="28" t="s">
        <v>17</v>
      </c>
    </row>
    <row r="15" spans="1:15" ht="13.5" customHeight="1" x14ac:dyDescent="0.3">
      <c r="A15" s="28" t="s">
        <v>46</v>
      </c>
    </row>
  </sheetData>
  <mergeCells count="2">
    <mergeCell ref="G3:H3"/>
    <mergeCell ref="G4:H4"/>
  </mergeCells>
  <pageMargins left="0.7" right="0.7" top="0.75" bottom="0.75" header="0.3" footer="0.3"/>
  <pageSetup paperSize="9" orientation="portrait" r:id="rId1"/>
  <ignoredErrors>
    <ignoredError sqref="D10:F10" formulaRange="1"/>
    <ignoredError sqref="G10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4BDC1-E6A8-40A1-8161-F8D8E71807F3}">
  <dimension ref="A1:P15"/>
  <sheetViews>
    <sheetView showGridLines="0" workbookViewId="0">
      <selection activeCell="I28" sqref="I28"/>
    </sheetView>
  </sheetViews>
  <sheetFormatPr defaultRowHeight="13.5" customHeight="1" x14ac:dyDescent="0.3"/>
  <cols>
    <col min="1" max="1" width="5.33203125" customWidth="1"/>
    <col min="3" max="3" width="6.33203125" customWidth="1"/>
    <col min="4" max="5" width="9.33203125" bestFit="1" customWidth="1"/>
    <col min="6" max="6" width="4" customWidth="1"/>
    <col min="7" max="8" width="9.33203125" bestFit="1" customWidth="1"/>
    <col min="9" max="9" width="3.88671875" customWidth="1"/>
    <col min="10" max="10" width="11" bestFit="1" customWidth="1"/>
  </cols>
  <sheetData>
    <row r="1" spans="1:16" ht="13.5" customHeight="1" x14ac:dyDescent="0.3">
      <c r="A1" s="27" t="s">
        <v>16</v>
      </c>
      <c r="K1" s="37"/>
      <c r="L1" s="38"/>
      <c r="M1" s="38"/>
      <c r="N1" s="38"/>
      <c r="O1" s="38"/>
      <c r="P1" s="38"/>
    </row>
    <row r="2" spans="1:16" ht="27" customHeight="1" thickBot="1" x14ac:dyDescent="0.35">
      <c r="A2" s="26" t="s">
        <v>39</v>
      </c>
      <c r="B2" s="1"/>
      <c r="C2" s="2"/>
      <c r="D2" s="2"/>
      <c r="E2" s="2"/>
      <c r="F2" s="2"/>
      <c r="G2" s="2"/>
      <c r="H2" s="2"/>
      <c r="I2" s="2"/>
      <c r="J2" s="2"/>
    </row>
    <row r="3" spans="1:16" ht="13.5" customHeight="1" x14ac:dyDescent="0.3">
      <c r="A3" s="3" t="s">
        <v>1</v>
      </c>
      <c r="B3" s="4"/>
      <c r="C3" s="5"/>
      <c r="D3" s="5">
        <v>2023</v>
      </c>
      <c r="E3" s="5">
        <v>2024</v>
      </c>
      <c r="F3" s="5"/>
      <c r="G3" s="35" t="s">
        <v>2</v>
      </c>
      <c r="H3" s="35"/>
      <c r="I3" s="5"/>
      <c r="J3" s="6" t="s">
        <v>3</v>
      </c>
    </row>
    <row r="4" spans="1:16" ht="13.5" customHeight="1" x14ac:dyDescent="0.3">
      <c r="A4" s="7" t="s">
        <v>4</v>
      </c>
      <c r="B4" s="8"/>
      <c r="C4" s="7"/>
      <c r="D4" s="7"/>
      <c r="E4" s="7"/>
      <c r="F4" s="7"/>
      <c r="G4" s="36" t="s">
        <v>40</v>
      </c>
      <c r="H4" s="36"/>
      <c r="I4" s="7"/>
      <c r="J4" s="9" t="s">
        <v>41</v>
      </c>
    </row>
    <row r="5" spans="1:16" ht="13.5" customHeight="1" x14ac:dyDescent="0.3">
      <c r="A5" s="10"/>
      <c r="B5" s="10"/>
      <c r="C5" s="10"/>
      <c r="D5" s="11"/>
      <c r="E5" s="12"/>
      <c r="F5" s="10"/>
      <c r="G5" s="13" t="s">
        <v>7</v>
      </c>
      <c r="H5" s="13" t="s">
        <v>8</v>
      </c>
      <c r="I5" s="10"/>
      <c r="J5" s="12" t="s">
        <v>9</v>
      </c>
    </row>
    <row r="6" spans="1:16" ht="17.25" customHeight="1" x14ac:dyDescent="0.3">
      <c r="A6" s="14" t="s">
        <v>10</v>
      </c>
      <c r="B6" s="7"/>
      <c r="C6" s="7"/>
      <c r="D6" s="8">
        <f>SUM(D10,D7,D13)</f>
        <v>1276815</v>
      </c>
      <c r="E6" s="8">
        <f>SUM(E10,E7,E13)</f>
        <v>1221716</v>
      </c>
      <c r="F6" s="8"/>
      <c r="G6" s="8">
        <f>G10+G7+G13</f>
        <v>-55099</v>
      </c>
      <c r="H6" s="15">
        <f>G6/D6*100</f>
        <v>-4.3153471724564634</v>
      </c>
      <c r="I6" s="14"/>
      <c r="J6" s="16">
        <f>J10+J7+J13</f>
        <v>100</v>
      </c>
    </row>
    <row r="7" spans="1:16" ht="17.25" customHeight="1" x14ac:dyDescent="0.3">
      <c r="A7" s="7" t="s">
        <v>14</v>
      </c>
      <c r="B7" s="7"/>
      <c r="C7" s="7"/>
      <c r="D7" s="17">
        <f>SUM(D8:D9)</f>
        <v>321912</v>
      </c>
      <c r="E7" s="17">
        <f>SUM(E8:E9)</f>
        <v>332932</v>
      </c>
      <c r="F7" s="7"/>
      <c r="G7" s="17">
        <f>SUM(G8:G9)</f>
        <v>11020</v>
      </c>
      <c r="H7" s="18">
        <f t="shared" ref="H7:H13" si="0">G7/D7*100</f>
        <v>3.4232958075498892</v>
      </c>
      <c r="I7" s="7"/>
      <c r="J7" s="19">
        <f t="shared" ref="J7:J13" si="1">E7/E$6*100</f>
        <v>27.251177851481035</v>
      </c>
    </row>
    <row r="8" spans="1:16" ht="13.5" customHeight="1" x14ac:dyDescent="0.3">
      <c r="A8" s="7"/>
      <c r="B8" s="7" t="s">
        <v>23</v>
      </c>
      <c r="C8" s="7"/>
      <c r="D8" s="17">
        <v>43392</v>
      </c>
      <c r="E8" s="17">
        <v>41395</v>
      </c>
      <c r="F8" s="31"/>
      <c r="G8" s="17">
        <f t="shared" ref="G8:G9" si="2">E8-D8</f>
        <v>-1997</v>
      </c>
      <c r="H8" s="18">
        <f t="shared" si="0"/>
        <v>-4.6022308259587019</v>
      </c>
      <c r="I8" s="7"/>
      <c r="J8" s="19">
        <f t="shared" si="1"/>
        <v>3.3882669949480895</v>
      </c>
    </row>
    <row r="9" spans="1:16" ht="13.5" customHeight="1" x14ac:dyDescent="0.3">
      <c r="A9" s="7"/>
      <c r="B9" s="7" t="s">
        <v>13</v>
      </c>
      <c r="C9" s="7"/>
      <c r="D9" s="20">
        <v>278520</v>
      </c>
      <c r="E9" s="17">
        <v>291537</v>
      </c>
      <c r="F9" s="7"/>
      <c r="G9" s="17">
        <f t="shared" si="2"/>
        <v>13017</v>
      </c>
      <c r="H9" s="18">
        <f t="shared" si="0"/>
        <v>4.6736320551486434</v>
      </c>
      <c r="I9" s="7"/>
      <c r="J9" s="19">
        <f t="shared" si="1"/>
        <v>23.862910856532942</v>
      </c>
    </row>
    <row r="10" spans="1:16" ht="17.25" customHeight="1" x14ac:dyDescent="0.3">
      <c r="A10" s="7" t="s">
        <v>11</v>
      </c>
      <c r="B10" s="7"/>
      <c r="C10" s="7"/>
      <c r="D10" s="17">
        <f>SUM(D11:D12)</f>
        <v>936801</v>
      </c>
      <c r="E10" s="17">
        <f>SUM(E11:E12)</f>
        <v>866995</v>
      </c>
      <c r="F10" s="7"/>
      <c r="G10" s="17">
        <f>SUM(G11:G12)</f>
        <v>-69806</v>
      </c>
      <c r="H10" s="18">
        <f>G10/D10*100</f>
        <v>-7.4515291935000079</v>
      </c>
      <c r="I10" s="18"/>
      <c r="J10" s="19">
        <f>E10/E$6*100</f>
        <v>70.965347101945127</v>
      </c>
    </row>
    <row r="11" spans="1:16" ht="13.5" customHeight="1" x14ac:dyDescent="0.3">
      <c r="A11" s="7"/>
      <c r="B11" s="7" t="s">
        <v>12</v>
      </c>
      <c r="C11" s="7"/>
      <c r="D11" s="17">
        <v>266709</v>
      </c>
      <c r="E11" s="17">
        <v>211979</v>
      </c>
      <c r="F11" s="7"/>
      <c r="G11" s="17">
        <f>E11-D11</f>
        <v>-54730</v>
      </c>
      <c r="H11" s="18">
        <f>G11/D11*100</f>
        <v>-20.520492371835971</v>
      </c>
      <c r="I11" s="7"/>
      <c r="J11" s="19">
        <f>E11/E$6*100</f>
        <v>17.350922800388961</v>
      </c>
    </row>
    <row r="12" spans="1:16" ht="13.5" customHeight="1" x14ac:dyDescent="0.3">
      <c r="A12" s="7"/>
      <c r="B12" s="7" t="s">
        <v>13</v>
      </c>
      <c r="C12" s="7"/>
      <c r="D12" s="17">
        <v>670092</v>
      </c>
      <c r="E12" s="17">
        <v>655016</v>
      </c>
      <c r="F12" s="7"/>
      <c r="G12" s="17">
        <f>E12-D12</f>
        <v>-15076</v>
      </c>
      <c r="H12" s="18">
        <f>G12/D12*100</f>
        <v>-2.2498403204336119</v>
      </c>
      <c r="I12" s="7"/>
      <c r="J12" s="19">
        <f>E12/E$6*100</f>
        <v>53.614424301556177</v>
      </c>
    </row>
    <row r="13" spans="1:16" ht="17.25" customHeight="1" thickBot="1" x14ac:dyDescent="0.35">
      <c r="A13" s="21" t="s">
        <v>15</v>
      </c>
      <c r="B13" s="21"/>
      <c r="C13" s="21"/>
      <c r="D13" s="22">
        <v>18102</v>
      </c>
      <c r="E13" s="23">
        <v>21789</v>
      </c>
      <c r="F13" s="21"/>
      <c r="G13" s="23">
        <f>E13-D13</f>
        <v>3687</v>
      </c>
      <c r="H13" s="24">
        <f t="shared" si="0"/>
        <v>20.367915147497513</v>
      </c>
      <c r="I13" s="21"/>
      <c r="J13" s="25">
        <f t="shared" si="1"/>
        <v>1.7834750465738354</v>
      </c>
    </row>
    <row r="14" spans="1:16" ht="13.5" customHeight="1" x14ac:dyDescent="0.3">
      <c r="A14" s="28" t="s">
        <v>17</v>
      </c>
    </row>
    <row r="15" spans="1:16" ht="13.5" customHeight="1" x14ac:dyDescent="0.3">
      <c r="A15" s="28" t="s">
        <v>42</v>
      </c>
    </row>
  </sheetData>
  <mergeCells count="2">
    <mergeCell ref="G3:H3"/>
    <mergeCell ref="G4:H4"/>
  </mergeCells>
  <pageMargins left="0.7" right="0.7" top="0.75" bottom="0.75" header="0.3" footer="0.3"/>
  <pageSetup paperSize="9" orientation="portrait" r:id="rId1"/>
  <ignoredErrors>
    <ignoredError sqref="D10:F10" formulaRange="1"/>
    <ignoredError sqref="G10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CB6C5-6610-44E0-B663-54FEA31B8DE4}">
  <dimension ref="A1:K15"/>
  <sheetViews>
    <sheetView showGridLines="0" workbookViewId="0">
      <selection activeCell="H32" sqref="H32:H33"/>
    </sheetView>
  </sheetViews>
  <sheetFormatPr defaultRowHeight="13.5" customHeight="1" x14ac:dyDescent="0.3"/>
  <cols>
    <col min="1" max="1" width="5.33203125" customWidth="1"/>
    <col min="3" max="3" width="6.33203125" customWidth="1"/>
    <col min="4" max="5" width="9.33203125" bestFit="1" customWidth="1"/>
    <col min="6" max="6" width="4" customWidth="1"/>
    <col min="7" max="8" width="9.33203125" bestFit="1" customWidth="1"/>
    <col min="9" max="9" width="3.88671875" customWidth="1"/>
    <col min="10" max="10" width="11" bestFit="1" customWidth="1"/>
  </cols>
  <sheetData>
    <row r="1" spans="1:11" ht="13.5" customHeight="1" x14ac:dyDescent="0.3">
      <c r="A1" s="27" t="s">
        <v>16</v>
      </c>
      <c r="K1" s="27"/>
    </row>
    <row r="2" spans="1:11" ht="27" customHeight="1" thickBot="1" x14ac:dyDescent="0.35">
      <c r="A2" s="26" t="s">
        <v>37</v>
      </c>
      <c r="B2" s="1"/>
      <c r="C2" s="2"/>
      <c r="D2" s="2"/>
      <c r="E2" s="2"/>
      <c r="F2" s="2"/>
      <c r="G2" s="2"/>
      <c r="H2" s="2"/>
      <c r="I2" s="2"/>
      <c r="J2" s="2"/>
    </row>
    <row r="3" spans="1:11" ht="13.5" customHeight="1" x14ac:dyDescent="0.3">
      <c r="A3" s="3" t="s">
        <v>1</v>
      </c>
      <c r="B3" s="4"/>
      <c r="C3" s="5"/>
      <c r="D3" s="5">
        <v>2022</v>
      </c>
      <c r="E3" s="5">
        <v>2023</v>
      </c>
      <c r="F3" s="5"/>
      <c r="G3" s="35" t="s">
        <v>2</v>
      </c>
      <c r="H3" s="35"/>
      <c r="I3" s="5"/>
      <c r="J3" s="6" t="s">
        <v>3</v>
      </c>
    </row>
    <row r="4" spans="1:11" ht="13.5" customHeight="1" x14ac:dyDescent="0.3">
      <c r="A4" s="7" t="s">
        <v>4</v>
      </c>
      <c r="B4" s="8"/>
      <c r="C4" s="7"/>
      <c r="D4" s="7"/>
      <c r="E4" s="7"/>
      <c r="F4" s="7"/>
      <c r="G4" s="36" t="s">
        <v>35</v>
      </c>
      <c r="H4" s="36"/>
      <c r="I4" s="7"/>
      <c r="J4" s="9" t="s">
        <v>36</v>
      </c>
    </row>
    <row r="5" spans="1:11" ht="13.5" customHeight="1" x14ac:dyDescent="0.3">
      <c r="A5" s="10"/>
      <c r="B5" s="10"/>
      <c r="C5" s="10"/>
      <c r="D5" s="11"/>
      <c r="E5" s="12"/>
      <c r="F5" s="10"/>
      <c r="G5" s="13" t="s">
        <v>7</v>
      </c>
      <c r="H5" s="13" t="s">
        <v>8</v>
      </c>
      <c r="I5" s="10"/>
      <c r="J5" s="12" t="s">
        <v>9</v>
      </c>
    </row>
    <row r="6" spans="1:11" ht="17.25" customHeight="1" x14ac:dyDescent="0.3">
      <c r="A6" s="14" t="s">
        <v>10</v>
      </c>
      <c r="B6" s="7"/>
      <c r="C6" s="7"/>
      <c r="D6" s="8">
        <f>SUM(D10,D7,D13)</f>
        <v>1355539</v>
      </c>
      <c r="E6" s="8">
        <f>SUM(E10,E7,E13)</f>
        <v>1276815</v>
      </c>
      <c r="F6" s="8"/>
      <c r="G6" s="8">
        <f>G10+G7+G13</f>
        <v>-78724</v>
      </c>
      <c r="H6" s="15">
        <f>G6/D6*100</f>
        <v>-5.8075791253516122</v>
      </c>
      <c r="I6" s="14"/>
      <c r="J6" s="16">
        <f>J10+J7+J13</f>
        <v>100</v>
      </c>
    </row>
    <row r="7" spans="1:11" ht="17.25" customHeight="1" x14ac:dyDescent="0.3">
      <c r="A7" s="7" t="s">
        <v>14</v>
      </c>
      <c r="B7" s="7"/>
      <c r="C7" s="7"/>
      <c r="D7" s="17">
        <f>SUM(D8:D9)</f>
        <v>356886</v>
      </c>
      <c r="E7" s="17">
        <f>SUM(E8:E9)</f>
        <v>321912</v>
      </c>
      <c r="F7" s="7"/>
      <c r="G7" s="17">
        <f>SUM(G8:G9)</f>
        <v>-34974</v>
      </c>
      <c r="H7" s="18">
        <f t="shared" ref="H7:H13" si="0">G7/D7*100</f>
        <v>-9.7997679931406658</v>
      </c>
      <c r="I7" s="7"/>
      <c r="J7" s="19">
        <f t="shared" ref="J7:J13" si="1">E7/E$6*100</f>
        <v>25.212109820138391</v>
      </c>
    </row>
    <row r="8" spans="1:11" ht="13.5" customHeight="1" x14ac:dyDescent="0.3">
      <c r="A8" s="7"/>
      <c r="B8" s="7" t="s">
        <v>23</v>
      </c>
      <c r="C8" s="7"/>
      <c r="D8" s="17">
        <v>44789</v>
      </c>
      <c r="E8" s="17">
        <v>43392</v>
      </c>
      <c r="F8" s="31"/>
      <c r="G8" s="17">
        <f t="shared" ref="G8:G9" si="2">E8-D8</f>
        <v>-1397</v>
      </c>
      <c r="H8" s="18">
        <f t="shared" si="0"/>
        <v>-3.1190694143651343</v>
      </c>
      <c r="I8" s="7"/>
      <c r="J8" s="19">
        <f t="shared" si="1"/>
        <v>3.398456315127877</v>
      </c>
    </row>
    <row r="9" spans="1:11" ht="13.5" customHeight="1" x14ac:dyDescent="0.3">
      <c r="A9" s="7"/>
      <c r="B9" s="7" t="s">
        <v>13</v>
      </c>
      <c r="C9" s="7"/>
      <c r="D9" s="20">
        <v>312097</v>
      </c>
      <c r="E9" s="17">
        <v>278520</v>
      </c>
      <c r="F9" s="7"/>
      <c r="G9" s="17">
        <f t="shared" si="2"/>
        <v>-33577</v>
      </c>
      <c r="H9" s="18">
        <f t="shared" si="0"/>
        <v>-10.758514179886381</v>
      </c>
      <c r="I9" s="7"/>
      <c r="J9" s="19">
        <f t="shared" si="1"/>
        <v>21.813653505010514</v>
      </c>
    </row>
    <row r="10" spans="1:11" ht="17.25" customHeight="1" x14ac:dyDescent="0.3">
      <c r="A10" s="7" t="s">
        <v>11</v>
      </c>
      <c r="B10" s="7"/>
      <c r="C10" s="7"/>
      <c r="D10" s="17">
        <f>SUM(D11:D12)</f>
        <v>974775</v>
      </c>
      <c r="E10" s="17">
        <f>SUM(E11:E12)</f>
        <v>936801</v>
      </c>
      <c r="F10" s="7"/>
      <c r="G10" s="17">
        <f>SUM(G11:G12)</f>
        <v>-37974</v>
      </c>
      <c r="H10" s="18">
        <f>G10/D10*100</f>
        <v>-3.8956682311302608</v>
      </c>
      <c r="I10" s="18"/>
      <c r="J10" s="19">
        <f>E10/E$6*100</f>
        <v>73.370143677823336</v>
      </c>
    </row>
    <row r="11" spans="1:11" ht="13.5" customHeight="1" x14ac:dyDescent="0.3">
      <c r="A11" s="7"/>
      <c r="B11" s="7" t="s">
        <v>12</v>
      </c>
      <c r="C11" s="7"/>
      <c r="D11" s="17">
        <v>259113</v>
      </c>
      <c r="E11" s="17">
        <v>266709</v>
      </c>
      <c r="F11" s="7"/>
      <c r="G11" s="17">
        <f>E11-D11</f>
        <v>7596</v>
      </c>
      <c r="H11" s="18">
        <f>G11/D11*100</f>
        <v>2.9315395213671254</v>
      </c>
      <c r="I11" s="7"/>
      <c r="J11" s="19">
        <f>E11/E$6*100</f>
        <v>20.888617379964991</v>
      </c>
    </row>
    <row r="12" spans="1:11" ht="13.5" customHeight="1" x14ac:dyDescent="0.3">
      <c r="A12" s="7"/>
      <c r="B12" s="7" t="s">
        <v>13</v>
      </c>
      <c r="C12" s="7"/>
      <c r="D12" s="17">
        <v>715662</v>
      </c>
      <c r="E12" s="17">
        <v>670092</v>
      </c>
      <c r="F12" s="7"/>
      <c r="G12" s="17">
        <f>E12-D12</f>
        <v>-45570</v>
      </c>
      <c r="H12" s="18">
        <f>G12/D12*100</f>
        <v>-6.3675310411898352</v>
      </c>
      <c r="I12" s="7"/>
      <c r="J12" s="19">
        <f>E12/E$6*100</f>
        <v>52.481526297858338</v>
      </c>
    </row>
    <row r="13" spans="1:11" ht="17.25" customHeight="1" thickBot="1" x14ac:dyDescent="0.35">
      <c r="A13" s="21" t="s">
        <v>15</v>
      </c>
      <c r="B13" s="21"/>
      <c r="C13" s="21"/>
      <c r="D13" s="22">
        <v>23878</v>
      </c>
      <c r="E13" s="23">
        <v>18102</v>
      </c>
      <c r="F13" s="21"/>
      <c r="G13" s="23">
        <f>E13-D13</f>
        <v>-5776</v>
      </c>
      <c r="H13" s="24">
        <f t="shared" si="0"/>
        <v>-24.189630622330178</v>
      </c>
      <c r="I13" s="21"/>
      <c r="J13" s="25">
        <f t="shared" si="1"/>
        <v>1.4177465020382749</v>
      </c>
    </row>
    <row r="14" spans="1:11" ht="13.5" customHeight="1" x14ac:dyDescent="0.3">
      <c r="A14" s="28" t="s">
        <v>17</v>
      </c>
    </row>
    <row r="15" spans="1:11" ht="13.5" customHeight="1" x14ac:dyDescent="0.3">
      <c r="A15" s="28" t="s">
        <v>38</v>
      </c>
    </row>
  </sheetData>
  <mergeCells count="2">
    <mergeCell ref="G3:H3"/>
    <mergeCell ref="G4:H4"/>
  </mergeCells>
  <pageMargins left="0.7" right="0.7" top="0.75" bottom="0.75" header="0.3" footer="0.3"/>
  <pageSetup paperSize="9" orientation="portrait" r:id="rId1"/>
  <ignoredErrors>
    <ignoredError sqref="D10:F10" formulaRange="1"/>
    <ignoredError sqref="G10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F4721-1840-430A-BF69-9D09585D22FE}">
  <dimension ref="A1:K15"/>
  <sheetViews>
    <sheetView showGridLines="0" workbookViewId="0">
      <selection activeCell="E35" sqref="E35"/>
    </sheetView>
  </sheetViews>
  <sheetFormatPr defaultRowHeight="13.5" customHeight="1" x14ac:dyDescent="0.3"/>
  <cols>
    <col min="1" max="1" width="5.33203125" customWidth="1"/>
    <col min="3" max="3" width="6.33203125" customWidth="1"/>
    <col min="4" max="5" width="9.33203125" bestFit="1" customWidth="1"/>
    <col min="6" max="6" width="4" customWidth="1"/>
    <col min="7" max="8" width="9.33203125" bestFit="1" customWidth="1"/>
    <col min="9" max="9" width="3.88671875" customWidth="1"/>
    <col min="10" max="10" width="11" bestFit="1" customWidth="1"/>
  </cols>
  <sheetData>
    <row r="1" spans="1:11" ht="13.5" customHeight="1" x14ac:dyDescent="0.3">
      <c r="A1" s="27" t="s">
        <v>16</v>
      </c>
      <c r="K1" s="27"/>
    </row>
    <row r="2" spans="1:11" ht="27" customHeight="1" thickBot="1" x14ac:dyDescent="0.35">
      <c r="A2" s="26" t="s">
        <v>33</v>
      </c>
      <c r="B2" s="1"/>
      <c r="C2" s="2"/>
      <c r="D2" s="2"/>
      <c r="E2" s="2"/>
      <c r="F2" s="2"/>
      <c r="G2" s="2"/>
      <c r="H2" s="2"/>
      <c r="I2" s="2"/>
      <c r="J2" s="2"/>
    </row>
    <row r="3" spans="1:11" ht="13.5" customHeight="1" x14ac:dyDescent="0.3">
      <c r="A3" s="3" t="s">
        <v>1</v>
      </c>
      <c r="B3" s="4"/>
      <c r="C3" s="5"/>
      <c r="D3" s="5">
        <v>2021</v>
      </c>
      <c r="E3" s="5">
        <v>2022</v>
      </c>
      <c r="F3" s="5"/>
      <c r="G3" s="35" t="s">
        <v>2</v>
      </c>
      <c r="H3" s="35"/>
      <c r="I3" s="5"/>
      <c r="J3" s="6" t="s">
        <v>3</v>
      </c>
    </row>
    <row r="4" spans="1:11" ht="13.5" customHeight="1" x14ac:dyDescent="0.3">
      <c r="A4" s="7" t="s">
        <v>4</v>
      </c>
      <c r="B4" s="8"/>
      <c r="C4" s="7"/>
      <c r="D4" s="7"/>
      <c r="E4" s="7"/>
      <c r="F4" s="7"/>
      <c r="G4" s="36" t="s">
        <v>31</v>
      </c>
      <c r="H4" s="36"/>
      <c r="I4" s="7"/>
      <c r="J4" s="9" t="s">
        <v>32</v>
      </c>
    </row>
    <row r="5" spans="1:11" ht="13.5" customHeight="1" x14ac:dyDescent="0.3">
      <c r="A5" s="10"/>
      <c r="B5" s="10"/>
      <c r="C5" s="10"/>
      <c r="D5" s="11"/>
      <c r="E5" s="12"/>
      <c r="F5" s="10"/>
      <c r="G5" s="13" t="s">
        <v>7</v>
      </c>
      <c r="H5" s="13" t="s">
        <v>8</v>
      </c>
      <c r="I5" s="10"/>
      <c r="J5" s="12" t="s">
        <v>9</v>
      </c>
    </row>
    <row r="6" spans="1:11" ht="17.25" customHeight="1" x14ac:dyDescent="0.3">
      <c r="A6" s="14" t="s">
        <v>10</v>
      </c>
      <c r="B6" s="7"/>
      <c r="C6" s="7"/>
      <c r="D6" s="8">
        <f>SUM(D10,D7,D13)</f>
        <v>884958</v>
      </c>
      <c r="E6" s="8">
        <f>SUM(E10,E7,E13)</f>
        <v>1355539</v>
      </c>
      <c r="F6" s="8"/>
      <c r="G6" s="8">
        <f>G10+G7+G13</f>
        <v>470581</v>
      </c>
      <c r="H6" s="15">
        <f>G6/D6*100</f>
        <v>53.175517934184448</v>
      </c>
      <c r="I6" s="14"/>
      <c r="J6" s="16">
        <f>J10+J7+J13</f>
        <v>100</v>
      </c>
    </row>
    <row r="7" spans="1:11" ht="17.25" customHeight="1" x14ac:dyDescent="0.3">
      <c r="A7" s="7" t="s">
        <v>14</v>
      </c>
      <c r="B7" s="7"/>
      <c r="C7" s="7"/>
      <c r="D7" s="17">
        <f>SUM(D8:D9)</f>
        <v>287509</v>
      </c>
      <c r="E7" s="17">
        <f>SUM(E8:E9)</f>
        <v>356886</v>
      </c>
      <c r="F7" s="7"/>
      <c r="G7" s="17">
        <f>SUM(G8:G9)</f>
        <v>69377</v>
      </c>
      <c r="H7" s="18">
        <f t="shared" ref="H7:H13" si="0">G7/D7*100</f>
        <v>24.130375049128897</v>
      </c>
      <c r="I7" s="7"/>
      <c r="J7" s="19">
        <f t="shared" ref="J7:J13" si="1">E7/E$6*100</f>
        <v>26.327977284312738</v>
      </c>
    </row>
    <row r="8" spans="1:11" ht="13.5" customHeight="1" x14ac:dyDescent="0.3">
      <c r="A8" s="7"/>
      <c r="B8" s="7" t="s">
        <v>23</v>
      </c>
      <c r="C8" s="7"/>
      <c r="D8" s="17">
        <v>45408</v>
      </c>
      <c r="E8" s="17">
        <v>44789</v>
      </c>
      <c r="F8" s="31"/>
      <c r="G8" s="17">
        <f t="shared" ref="G8:G9" si="2">E8-D8</f>
        <v>-619</v>
      </c>
      <c r="H8" s="18">
        <f t="shared" si="0"/>
        <v>-1.3631959126145172</v>
      </c>
      <c r="I8" s="7"/>
      <c r="J8" s="19">
        <f t="shared" si="1"/>
        <v>3.3041469113024413</v>
      </c>
    </row>
    <row r="9" spans="1:11" ht="13.5" customHeight="1" x14ac:dyDescent="0.3">
      <c r="A9" s="7"/>
      <c r="B9" s="7" t="s">
        <v>13</v>
      </c>
      <c r="C9" s="7"/>
      <c r="D9" s="20">
        <v>242101</v>
      </c>
      <c r="E9" s="17">
        <v>312097</v>
      </c>
      <c r="F9" s="7"/>
      <c r="G9" s="17">
        <f t="shared" si="2"/>
        <v>69996</v>
      </c>
      <c r="H9" s="18">
        <f t="shared" si="0"/>
        <v>28.91190040520279</v>
      </c>
      <c r="I9" s="7"/>
      <c r="J9" s="19">
        <f t="shared" si="1"/>
        <v>23.023830373010291</v>
      </c>
    </row>
    <row r="10" spans="1:11" ht="17.25" customHeight="1" x14ac:dyDescent="0.3">
      <c r="A10" s="7" t="s">
        <v>11</v>
      </c>
      <c r="B10" s="7"/>
      <c r="C10" s="7"/>
      <c r="D10" s="17">
        <f>SUM(D11:D12)</f>
        <v>590696</v>
      </c>
      <c r="E10" s="17">
        <f>SUM(E11:E12)</f>
        <v>974775</v>
      </c>
      <c r="F10" s="7"/>
      <c r="G10" s="17">
        <f>SUM(G11:G12)</f>
        <v>384079</v>
      </c>
      <c r="H10" s="18">
        <f>G10/D10*100</f>
        <v>65.021432344217672</v>
      </c>
      <c r="I10" s="18"/>
      <c r="J10" s="19">
        <f>E10/E$6*100</f>
        <v>71.910509398844297</v>
      </c>
    </row>
    <row r="11" spans="1:11" ht="13.5" customHeight="1" x14ac:dyDescent="0.3">
      <c r="A11" s="7"/>
      <c r="B11" s="7" t="s">
        <v>12</v>
      </c>
      <c r="C11" s="7"/>
      <c r="D11" s="17">
        <v>131417</v>
      </c>
      <c r="E11" s="17">
        <v>259113</v>
      </c>
      <c r="F11" s="7"/>
      <c r="G11" s="17">
        <f>E11-D11</f>
        <v>127696</v>
      </c>
      <c r="H11" s="18">
        <f>G11/D11*100</f>
        <v>97.168555057564859</v>
      </c>
      <c r="I11" s="7"/>
      <c r="J11" s="19">
        <f>E11/E$6*100</f>
        <v>19.115126897861291</v>
      </c>
    </row>
    <row r="12" spans="1:11" ht="13.5" customHeight="1" x14ac:dyDescent="0.3">
      <c r="A12" s="7"/>
      <c r="B12" s="7" t="s">
        <v>13</v>
      </c>
      <c r="C12" s="7"/>
      <c r="D12" s="17">
        <v>459279</v>
      </c>
      <c r="E12" s="17">
        <v>715662</v>
      </c>
      <c r="F12" s="7"/>
      <c r="G12" s="17">
        <f>E12-D12</f>
        <v>256383</v>
      </c>
      <c r="H12" s="18">
        <f>G12/D12*100</f>
        <v>55.822931159491283</v>
      </c>
      <c r="I12" s="7"/>
      <c r="J12" s="19">
        <f>E12/E$6*100</f>
        <v>52.795382500983003</v>
      </c>
    </row>
    <row r="13" spans="1:11" ht="17.25" customHeight="1" thickBot="1" x14ac:dyDescent="0.35">
      <c r="A13" s="21" t="s">
        <v>15</v>
      </c>
      <c r="B13" s="21"/>
      <c r="C13" s="21"/>
      <c r="D13" s="22">
        <v>6753</v>
      </c>
      <c r="E13" s="23">
        <v>23878</v>
      </c>
      <c r="F13" s="21"/>
      <c r="G13" s="23">
        <f>E13-D13</f>
        <v>17125</v>
      </c>
      <c r="H13" s="24">
        <f t="shared" si="0"/>
        <v>253.59099659410634</v>
      </c>
      <c r="I13" s="21"/>
      <c r="J13" s="25">
        <f t="shared" si="1"/>
        <v>1.7615133168429682</v>
      </c>
    </row>
    <row r="14" spans="1:11" ht="13.5" customHeight="1" x14ac:dyDescent="0.3">
      <c r="A14" s="28" t="s">
        <v>17</v>
      </c>
    </row>
    <row r="15" spans="1:11" ht="13.5" customHeight="1" x14ac:dyDescent="0.3">
      <c r="A15" s="28" t="s">
        <v>34</v>
      </c>
    </row>
  </sheetData>
  <mergeCells count="2">
    <mergeCell ref="G3:H3"/>
    <mergeCell ref="G4:H4"/>
  </mergeCells>
  <pageMargins left="0.7" right="0.7" top="0.75" bottom="0.75" header="0.3" footer="0.3"/>
  <pageSetup paperSize="9" orientation="portrait" r:id="rId1"/>
  <ignoredErrors>
    <ignoredError sqref="D10:F10" formulaRange="1"/>
    <ignoredError sqref="G10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5CCDB-01C2-444D-BE1C-7F8F05848B1B}">
  <dimension ref="A1:K15"/>
  <sheetViews>
    <sheetView showGridLines="0" workbookViewId="0">
      <selection activeCell="I33" sqref="I33"/>
    </sheetView>
  </sheetViews>
  <sheetFormatPr defaultRowHeight="13.5" customHeight="1" x14ac:dyDescent="0.3"/>
  <cols>
    <col min="1" max="1" width="5.33203125" customWidth="1"/>
    <col min="3" max="3" width="6.33203125" customWidth="1"/>
    <col min="4" max="5" width="9.33203125" bestFit="1" customWidth="1"/>
    <col min="6" max="6" width="4" customWidth="1"/>
    <col min="7" max="8" width="9.33203125" bestFit="1" customWidth="1"/>
    <col min="9" max="9" width="3.88671875" customWidth="1"/>
    <col min="10" max="10" width="11" bestFit="1" customWidth="1"/>
  </cols>
  <sheetData>
    <row r="1" spans="1:11" ht="13.5" customHeight="1" x14ac:dyDescent="0.3">
      <c r="A1" s="27" t="s">
        <v>16</v>
      </c>
      <c r="K1" s="27"/>
    </row>
    <row r="2" spans="1:11" ht="27" customHeight="1" thickBot="1" x14ac:dyDescent="0.35">
      <c r="A2" s="26" t="s">
        <v>27</v>
      </c>
      <c r="B2" s="1"/>
      <c r="C2" s="2"/>
      <c r="D2" s="2"/>
      <c r="E2" s="2"/>
      <c r="F2" s="2"/>
      <c r="G2" s="2"/>
      <c r="H2" s="2"/>
      <c r="I2" s="2"/>
      <c r="J2" s="2"/>
    </row>
    <row r="3" spans="1:11" ht="13.5" customHeight="1" x14ac:dyDescent="0.3">
      <c r="A3" s="3" t="s">
        <v>1</v>
      </c>
      <c r="B3" s="4"/>
      <c r="C3" s="5"/>
      <c r="D3" s="5">
        <v>2020</v>
      </c>
      <c r="E3" s="5">
        <v>2021</v>
      </c>
      <c r="F3" s="5"/>
      <c r="G3" s="35" t="s">
        <v>2</v>
      </c>
      <c r="H3" s="35"/>
      <c r="I3" s="5"/>
      <c r="J3" s="6" t="s">
        <v>3</v>
      </c>
    </row>
    <row r="4" spans="1:11" ht="13.5" customHeight="1" x14ac:dyDescent="0.3">
      <c r="A4" s="7" t="s">
        <v>4</v>
      </c>
      <c r="B4" s="8"/>
      <c r="C4" s="7"/>
      <c r="D4" s="7"/>
      <c r="E4" s="7"/>
      <c r="F4" s="7"/>
      <c r="G4" s="36" t="s">
        <v>28</v>
      </c>
      <c r="H4" s="36"/>
      <c r="I4" s="7"/>
      <c r="J4" s="9" t="s">
        <v>29</v>
      </c>
    </row>
    <row r="5" spans="1:11" ht="13.5" customHeight="1" x14ac:dyDescent="0.3">
      <c r="A5" s="10"/>
      <c r="B5" s="10"/>
      <c r="C5" s="10"/>
      <c r="D5" s="11"/>
      <c r="E5" s="12"/>
      <c r="F5" s="10"/>
      <c r="G5" s="13" t="s">
        <v>7</v>
      </c>
      <c r="H5" s="13" t="s">
        <v>8</v>
      </c>
      <c r="I5" s="10"/>
      <c r="J5" s="12" t="s">
        <v>9</v>
      </c>
    </row>
    <row r="6" spans="1:11" ht="17.25" customHeight="1" x14ac:dyDescent="0.3">
      <c r="A6" s="14" t="s">
        <v>10</v>
      </c>
      <c r="B6" s="7"/>
      <c r="C6" s="7"/>
      <c r="D6" s="8">
        <f>SUM(D10,D7,D13)</f>
        <v>679205</v>
      </c>
      <c r="E6" s="8">
        <f>SUM(E10,E7,E13)</f>
        <v>884958</v>
      </c>
      <c r="F6" s="8"/>
      <c r="G6" s="8">
        <f>G10+G7+G13</f>
        <v>205753</v>
      </c>
      <c r="H6" s="15">
        <f>G6/D6*100</f>
        <v>30.293210444563869</v>
      </c>
      <c r="I6" s="14"/>
      <c r="J6" s="16">
        <f>J10+J7+J13</f>
        <v>100</v>
      </c>
    </row>
    <row r="7" spans="1:11" ht="17.25" customHeight="1" x14ac:dyDescent="0.3">
      <c r="A7" s="7" t="s">
        <v>14</v>
      </c>
      <c r="B7" s="7"/>
      <c r="C7" s="7"/>
      <c r="D7" s="17">
        <f>SUM(D8:D9)</f>
        <v>202918</v>
      </c>
      <c r="E7" s="17">
        <f>SUM(E8:E9)</f>
        <v>287509</v>
      </c>
      <c r="F7" s="7"/>
      <c r="G7" s="17">
        <f>SUM(G8:G9)</f>
        <v>84591</v>
      </c>
      <c r="H7" s="18">
        <f t="shared" ref="H7:H13" si="0">G7/D7*100</f>
        <v>41.687282547630076</v>
      </c>
      <c r="I7" s="7"/>
      <c r="J7" s="19">
        <f t="shared" ref="J7:J13" si="1">E7/E$6*100</f>
        <v>32.488434479376423</v>
      </c>
    </row>
    <row r="8" spans="1:11" ht="13.5" customHeight="1" x14ac:dyDescent="0.3">
      <c r="A8" s="7"/>
      <c r="B8" s="7" t="s">
        <v>23</v>
      </c>
      <c r="C8" s="7"/>
      <c r="D8" s="17">
        <v>39354</v>
      </c>
      <c r="E8" s="17">
        <v>45408</v>
      </c>
      <c r="F8" s="31"/>
      <c r="G8" s="17">
        <f t="shared" ref="G8:G9" si="2">E8-D8</f>
        <v>6054</v>
      </c>
      <c r="H8" s="18">
        <f t="shared" si="0"/>
        <v>15.383442597957005</v>
      </c>
      <c r="I8" s="7"/>
      <c r="J8" s="19">
        <f t="shared" si="1"/>
        <v>5.1310909670289435</v>
      </c>
    </row>
    <row r="9" spans="1:11" ht="13.5" customHeight="1" x14ac:dyDescent="0.3">
      <c r="A9" s="7"/>
      <c r="B9" s="7" t="s">
        <v>13</v>
      </c>
      <c r="C9" s="7"/>
      <c r="D9" s="20">
        <v>163564</v>
      </c>
      <c r="E9" s="17">
        <v>242101</v>
      </c>
      <c r="F9" s="7"/>
      <c r="G9" s="17">
        <f t="shared" si="2"/>
        <v>78537</v>
      </c>
      <c r="H9" s="18">
        <f t="shared" si="0"/>
        <v>48.016067105230981</v>
      </c>
      <c r="I9" s="7"/>
      <c r="J9" s="19">
        <f t="shared" si="1"/>
        <v>27.357343512347477</v>
      </c>
    </row>
    <row r="10" spans="1:11" ht="17.25" customHeight="1" x14ac:dyDescent="0.3">
      <c r="A10" s="7" t="s">
        <v>11</v>
      </c>
      <c r="B10" s="7"/>
      <c r="C10" s="7"/>
      <c r="D10" s="17">
        <f>SUM(D11:D12)</f>
        <v>465698</v>
      </c>
      <c r="E10" s="17">
        <f>SUM(E11:E12)</f>
        <v>590696</v>
      </c>
      <c r="F10" s="7"/>
      <c r="G10" s="17">
        <f>SUM(G11:G12)</f>
        <v>124998</v>
      </c>
      <c r="H10" s="18">
        <f>G10/D10*100</f>
        <v>26.840999961348345</v>
      </c>
      <c r="I10" s="18"/>
      <c r="J10" s="19">
        <f>E10/E$6*100</f>
        <v>66.74847845886471</v>
      </c>
    </row>
    <row r="11" spans="1:11" ht="13.5" customHeight="1" x14ac:dyDescent="0.3">
      <c r="A11" s="7"/>
      <c r="B11" s="7" t="s">
        <v>12</v>
      </c>
      <c r="C11" s="7"/>
      <c r="D11" s="17">
        <v>147663</v>
      </c>
      <c r="E11" s="17">
        <v>131417</v>
      </c>
      <c r="F11" s="7"/>
      <c r="G11" s="17">
        <f>E11-D11</f>
        <v>-16246</v>
      </c>
      <c r="H11" s="18">
        <f>G11/D11*100</f>
        <v>-11.002079058396484</v>
      </c>
      <c r="I11" s="7"/>
      <c r="J11" s="19">
        <f>E11/E$6*100</f>
        <v>14.850083280788468</v>
      </c>
    </row>
    <row r="12" spans="1:11" ht="13.5" customHeight="1" x14ac:dyDescent="0.3">
      <c r="A12" s="7"/>
      <c r="B12" s="7" t="s">
        <v>13</v>
      </c>
      <c r="C12" s="7"/>
      <c r="D12" s="17">
        <v>318035</v>
      </c>
      <c r="E12" s="17">
        <v>459279</v>
      </c>
      <c r="F12" s="7"/>
      <c r="G12" s="17">
        <f>E12-D12</f>
        <v>141244</v>
      </c>
      <c r="H12" s="18">
        <f>G12/D12*100</f>
        <v>44.411464147027843</v>
      </c>
      <c r="I12" s="7"/>
      <c r="J12" s="19">
        <f>E12/E$6*100</f>
        <v>51.89839517807625</v>
      </c>
    </row>
    <row r="13" spans="1:11" ht="17.25" customHeight="1" thickBot="1" x14ac:dyDescent="0.35">
      <c r="A13" s="21" t="s">
        <v>15</v>
      </c>
      <c r="B13" s="21"/>
      <c r="C13" s="21"/>
      <c r="D13" s="22">
        <v>10589</v>
      </c>
      <c r="E13" s="23">
        <v>6753</v>
      </c>
      <c r="F13" s="21"/>
      <c r="G13" s="23">
        <f>E13-D13</f>
        <v>-3836</v>
      </c>
      <c r="H13" s="24">
        <f t="shared" si="0"/>
        <v>-36.22627254698272</v>
      </c>
      <c r="I13" s="21"/>
      <c r="J13" s="25">
        <f t="shared" si="1"/>
        <v>0.76308706175886309</v>
      </c>
    </row>
    <row r="14" spans="1:11" ht="13.5" customHeight="1" x14ac:dyDescent="0.3">
      <c r="A14" s="28" t="s">
        <v>17</v>
      </c>
    </row>
    <row r="15" spans="1:11" ht="13.5" customHeight="1" x14ac:dyDescent="0.3">
      <c r="A15" s="28" t="s">
        <v>30</v>
      </c>
    </row>
  </sheetData>
  <mergeCells count="2">
    <mergeCell ref="G3:H3"/>
    <mergeCell ref="G4:H4"/>
  </mergeCells>
  <pageMargins left="0.7" right="0.7" top="0.75" bottom="0.75" header="0.3" footer="0.3"/>
  <pageSetup paperSize="9" orientation="portrait" r:id="rId1"/>
  <ignoredErrors>
    <ignoredError sqref="D10:F10" formulaRange="1"/>
    <ignoredError sqref="G10" formula="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832AA-DFCD-4045-87A8-9267A92D4EEB}">
  <dimension ref="A1:K16"/>
  <sheetViews>
    <sheetView showGridLines="0" workbookViewId="0">
      <selection activeCell="O23" sqref="O23"/>
    </sheetView>
  </sheetViews>
  <sheetFormatPr defaultRowHeight="13.5" customHeight="1" x14ac:dyDescent="0.3"/>
  <cols>
    <col min="1" max="1" width="5.33203125" customWidth="1"/>
    <col min="3" max="3" width="6.33203125" customWidth="1"/>
    <col min="4" max="5" width="9.33203125" bestFit="1" customWidth="1"/>
    <col min="6" max="6" width="4" customWidth="1"/>
    <col min="7" max="8" width="9.33203125" bestFit="1" customWidth="1"/>
    <col min="9" max="9" width="3.88671875" customWidth="1"/>
    <col min="10" max="10" width="11" bestFit="1" customWidth="1"/>
  </cols>
  <sheetData>
    <row r="1" spans="1:11" ht="13.5" customHeight="1" x14ac:dyDescent="0.3">
      <c r="A1" s="27" t="s">
        <v>16</v>
      </c>
      <c r="K1" s="27"/>
    </row>
    <row r="2" spans="1:11" ht="27" customHeight="1" thickBot="1" x14ac:dyDescent="0.35">
      <c r="A2" s="26" t="s">
        <v>0</v>
      </c>
      <c r="B2" s="1"/>
      <c r="C2" s="2"/>
      <c r="D2" s="2"/>
      <c r="E2" s="2"/>
      <c r="F2" s="2"/>
      <c r="G2" s="2"/>
      <c r="H2" s="2"/>
      <c r="I2" s="2"/>
      <c r="J2" s="2"/>
    </row>
    <row r="3" spans="1:11" ht="13.5" customHeight="1" x14ac:dyDescent="0.3">
      <c r="A3" s="3" t="s">
        <v>1</v>
      </c>
      <c r="B3" s="4"/>
      <c r="C3" s="5"/>
      <c r="D3" s="5">
        <v>2019</v>
      </c>
      <c r="E3" s="5">
        <v>2020</v>
      </c>
      <c r="F3" s="5"/>
      <c r="G3" s="35" t="s">
        <v>2</v>
      </c>
      <c r="H3" s="35"/>
      <c r="I3" s="5"/>
      <c r="J3" s="6" t="s">
        <v>3</v>
      </c>
    </row>
    <row r="4" spans="1:11" ht="13.5" customHeight="1" x14ac:dyDescent="0.3">
      <c r="A4" s="7" t="s">
        <v>4</v>
      </c>
      <c r="B4" s="8"/>
      <c r="C4" s="7"/>
      <c r="D4" s="7"/>
      <c r="E4" s="7"/>
      <c r="F4" s="7"/>
      <c r="G4" s="36" t="s">
        <v>5</v>
      </c>
      <c r="H4" s="36"/>
      <c r="I4" s="7"/>
      <c r="J4" s="9" t="s">
        <v>6</v>
      </c>
    </row>
    <row r="5" spans="1:11" ht="13.5" customHeight="1" x14ac:dyDescent="0.3">
      <c r="A5" s="10"/>
      <c r="B5" s="10"/>
      <c r="C5" s="10"/>
      <c r="D5" s="11"/>
      <c r="E5" s="12"/>
      <c r="F5" s="10"/>
      <c r="G5" s="13" t="s">
        <v>7</v>
      </c>
      <c r="H5" s="13" t="s">
        <v>8</v>
      </c>
      <c r="I5" s="10"/>
      <c r="J5" s="12" t="s">
        <v>9</v>
      </c>
    </row>
    <row r="6" spans="1:11" ht="17.25" customHeight="1" x14ac:dyDescent="0.3">
      <c r="A6" s="14" t="s">
        <v>10</v>
      </c>
      <c r="B6" s="7"/>
      <c r="C6" s="7"/>
      <c r="D6" s="8">
        <f>SUM(D10,D7,D13)</f>
        <v>2043889.7</v>
      </c>
      <c r="E6" s="8">
        <f>SUM(E10,E7,E13)</f>
        <v>679205</v>
      </c>
      <c r="F6" s="8"/>
      <c r="G6" s="8">
        <f>G10+G7+G13</f>
        <v>-1364684.7</v>
      </c>
      <c r="H6" s="15">
        <f>G6/D6*100</f>
        <v>-66.768999325159271</v>
      </c>
      <c r="I6" s="14"/>
      <c r="J6" s="16">
        <f>J10+J7+J13</f>
        <v>100</v>
      </c>
    </row>
    <row r="7" spans="1:11" ht="17.25" customHeight="1" x14ac:dyDescent="0.3">
      <c r="A7" s="7" t="s">
        <v>14</v>
      </c>
      <c r="B7" s="7"/>
      <c r="C7" s="7"/>
      <c r="D7" s="17">
        <f>SUM(D8:D9)</f>
        <v>367139</v>
      </c>
      <c r="E7" s="17">
        <f>SUM(E8:E9)</f>
        <v>202918</v>
      </c>
      <c r="F7" s="7"/>
      <c r="G7" s="17">
        <f>SUM(G8:G9)</f>
        <v>-164221</v>
      </c>
      <c r="H7" s="18">
        <f t="shared" ref="H7:H13" si="0">G7/D7*100</f>
        <v>-44.729925178202265</v>
      </c>
      <c r="I7" s="7"/>
      <c r="J7" s="19">
        <f t="shared" ref="J7:J13" si="1">E7/E$6*100</f>
        <v>29.875810690439558</v>
      </c>
    </row>
    <row r="8" spans="1:11" ht="13.5" customHeight="1" x14ac:dyDescent="0.3">
      <c r="A8" s="7"/>
      <c r="B8" s="7" t="s">
        <v>25</v>
      </c>
      <c r="C8" s="7"/>
      <c r="D8" s="17">
        <v>42039</v>
      </c>
      <c r="E8" s="17">
        <v>39354</v>
      </c>
      <c r="F8" s="31"/>
      <c r="G8" s="17">
        <f t="shared" ref="G8:G9" si="2">E8-D8</f>
        <v>-2685</v>
      </c>
      <c r="H8" s="18">
        <f t="shared" si="0"/>
        <v>-6.3869264254620708</v>
      </c>
      <c r="I8" s="7"/>
      <c r="J8" s="19">
        <f t="shared" si="1"/>
        <v>5.7941269572514926</v>
      </c>
    </row>
    <row r="9" spans="1:11" ht="13.5" customHeight="1" x14ac:dyDescent="0.3">
      <c r="A9" s="7"/>
      <c r="B9" s="7" t="s">
        <v>13</v>
      </c>
      <c r="C9" s="7"/>
      <c r="D9" s="20">
        <v>325100</v>
      </c>
      <c r="E9" s="17">
        <v>163564</v>
      </c>
      <c r="F9" s="7"/>
      <c r="G9" s="17">
        <f t="shared" si="2"/>
        <v>-161536</v>
      </c>
      <c r="H9" s="18">
        <f t="shared" si="0"/>
        <v>-49.688095970470627</v>
      </c>
      <c r="I9" s="7"/>
      <c r="J9" s="19">
        <f t="shared" si="1"/>
        <v>24.081683733188068</v>
      </c>
    </row>
    <row r="10" spans="1:11" ht="17.25" customHeight="1" x14ac:dyDescent="0.3">
      <c r="A10" s="7" t="s">
        <v>11</v>
      </c>
      <c r="B10" s="7"/>
      <c r="C10" s="7"/>
      <c r="D10" s="17">
        <f>SUM(D11:D12)</f>
        <v>1660633.7</v>
      </c>
      <c r="E10" s="17">
        <f>SUM(E11:E12)</f>
        <v>465698</v>
      </c>
      <c r="F10" s="7"/>
      <c r="G10" s="17">
        <f>SUM(G11:G12)</f>
        <v>-1194935.7</v>
      </c>
      <c r="H10" s="18">
        <f>G10/D10*100</f>
        <v>-71.956609094467979</v>
      </c>
      <c r="I10" s="18"/>
      <c r="J10" s="19">
        <f>E10/E$6*100</f>
        <v>68.565160739393846</v>
      </c>
    </row>
    <row r="11" spans="1:11" ht="13.5" customHeight="1" x14ac:dyDescent="0.3">
      <c r="A11" s="7"/>
      <c r="B11" s="7" t="s">
        <v>12</v>
      </c>
      <c r="C11" s="7"/>
      <c r="D11" s="17">
        <v>700214.7</v>
      </c>
      <c r="E11" s="17">
        <v>147663</v>
      </c>
      <c r="F11" s="7"/>
      <c r="G11" s="17">
        <f>E11-D11</f>
        <v>-552551.69999999995</v>
      </c>
      <c r="H11" s="18">
        <f>G11/D11*100</f>
        <v>-78.91175378066184</v>
      </c>
      <c r="I11" s="7"/>
      <c r="J11" s="19">
        <f>E11/E$6*100</f>
        <v>21.740564336246052</v>
      </c>
    </row>
    <row r="12" spans="1:11" ht="13.5" customHeight="1" x14ac:dyDescent="0.3">
      <c r="A12" s="7"/>
      <c r="B12" s="7" t="s">
        <v>13</v>
      </c>
      <c r="C12" s="7"/>
      <c r="D12" s="17">
        <v>960419</v>
      </c>
      <c r="E12" s="17">
        <v>318035</v>
      </c>
      <c r="F12" s="7"/>
      <c r="G12" s="17">
        <f>E12-D12</f>
        <v>-642384</v>
      </c>
      <c r="H12" s="18">
        <f>G12/D12*100</f>
        <v>-66.885807132095479</v>
      </c>
      <c r="I12" s="7"/>
      <c r="J12" s="19">
        <f>E12/E$6*100</f>
        <v>46.824596403147801</v>
      </c>
    </row>
    <row r="13" spans="1:11" ht="17.25" customHeight="1" thickBot="1" x14ac:dyDescent="0.35">
      <c r="A13" s="21" t="s">
        <v>15</v>
      </c>
      <c r="B13" s="21"/>
      <c r="C13" s="21"/>
      <c r="D13" s="22">
        <v>16117</v>
      </c>
      <c r="E13" s="23">
        <v>10589</v>
      </c>
      <c r="F13" s="21"/>
      <c r="G13" s="23">
        <f>E13-D13</f>
        <v>-5528</v>
      </c>
      <c r="H13" s="24">
        <f t="shared" si="0"/>
        <v>-34.299187193646461</v>
      </c>
      <c r="I13" s="21"/>
      <c r="J13" s="25">
        <f t="shared" si="1"/>
        <v>1.5590285701665918</v>
      </c>
    </row>
    <row r="14" spans="1:11" ht="13.5" customHeight="1" x14ac:dyDescent="0.3">
      <c r="A14" s="34" t="s">
        <v>26</v>
      </c>
      <c r="B14" s="7"/>
      <c r="C14" s="7"/>
      <c r="D14" s="32"/>
      <c r="E14" s="17"/>
      <c r="F14" s="7"/>
      <c r="G14" s="17"/>
      <c r="H14" s="33"/>
      <c r="I14" s="7"/>
      <c r="J14" s="19"/>
    </row>
    <row r="15" spans="1:11" ht="13.5" customHeight="1" x14ac:dyDescent="0.3">
      <c r="A15" s="28" t="s">
        <v>17</v>
      </c>
    </row>
    <row r="16" spans="1:11" ht="13.5" customHeight="1" x14ac:dyDescent="0.3">
      <c r="A16" s="28" t="s">
        <v>24</v>
      </c>
    </row>
  </sheetData>
  <mergeCells count="2">
    <mergeCell ref="G3:H3"/>
    <mergeCell ref="G4:H4"/>
  </mergeCells>
  <pageMargins left="0.7" right="0.7" top="0.75" bottom="0.75" header="0.3" footer="0.3"/>
  <pageSetup paperSize="9" orientation="portrait" r:id="rId1"/>
  <ignoredErrors>
    <ignoredError sqref="D7:F7 D10:F10" formulaRange="1"/>
    <ignoredError sqref="G7 G10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23F12-C824-409A-9AF7-EBBD33DB54BE}">
  <dimension ref="A1:J15"/>
  <sheetViews>
    <sheetView showGridLines="0" workbookViewId="0">
      <selection activeCell="P40" sqref="P40"/>
    </sheetView>
  </sheetViews>
  <sheetFormatPr defaultRowHeight="13.5" customHeight="1" x14ac:dyDescent="0.3"/>
  <cols>
    <col min="1" max="1" width="5.33203125" customWidth="1"/>
    <col min="3" max="3" width="6.33203125" customWidth="1"/>
    <col min="4" max="5" width="9.33203125" bestFit="1" customWidth="1"/>
    <col min="6" max="6" width="4" customWidth="1"/>
    <col min="7" max="8" width="9.33203125" bestFit="1" customWidth="1"/>
    <col min="9" max="9" width="3.88671875" customWidth="1"/>
    <col min="10" max="10" width="11" bestFit="1" customWidth="1"/>
  </cols>
  <sheetData>
    <row r="1" spans="1:10" ht="13.5" customHeight="1" x14ac:dyDescent="0.3">
      <c r="A1" s="27" t="s">
        <v>16</v>
      </c>
    </row>
    <row r="2" spans="1:10" ht="27" customHeight="1" thickBot="1" x14ac:dyDescent="0.35">
      <c r="A2" s="26" t="s">
        <v>19</v>
      </c>
      <c r="B2" s="1"/>
      <c r="C2" s="2"/>
      <c r="D2" s="2"/>
      <c r="E2" s="2"/>
      <c r="F2" s="2"/>
      <c r="G2" s="2"/>
      <c r="H2" s="2"/>
      <c r="I2" s="2"/>
      <c r="J2" s="2"/>
    </row>
    <row r="3" spans="1:10" ht="13.5" customHeight="1" x14ac:dyDescent="0.3">
      <c r="A3" s="3" t="s">
        <v>1</v>
      </c>
      <c r="B3" s="4"/>
      <c r="C3" s="5"/>
      <c r="D3" s="5">
        <v>2018</v>
      </c>
      <c r="E3" s="5">
        <v>2019</v>
      </c>
      <c r="F3" s="5"/>
      <c r="G3" s="35" t="s">
        <v>2</v>
      </c>
      <c r="H3" s="35"/>
      <c r="I3" s="5"/>
      <c r="J3" s="6" t="s">
        <v>3</v>
      </c>
    </row>
    <row r="4" spans="1:10" ht="13.5" customHeight="1" x14ac:dyDescent="0.3">
      <c r="A4" s="7" t="s">
        <v>4</v>
      </c>
      <c r="B4" s="8"/>
      <c r="C4" s="7"/>
      <c r="D4" s="7"/>
      <c r="E4" s="7"/>
      <c r="F4" s="7"/>
      <c r="G4" s="36" t="s">
        <v>20</v>
      </c>
      <c r="H4" s="36"/>
      <c r="I4" s="7"/>
      <c r="J4" s="9" t="s">
        <v>21</v>
      </c>
    </row>
    <row r="5" spans="1:10" ht="13.5" customHeight="1" x14ac:dyDescent="0.3">
      <c r="A5" s="10"/>
      <c r="B5" s="10"/>
      <c r="C5" s="10"/>
      <c r="D5" s="11"/>
      <c r="E5" s="12"/>
      <c r="F5" s="10"/>
      <c r="G5" s="13" t="s">
        <v>7</v>
      </c>
      <c r="H5" s="13" t="s">
        <v>8</v>
      </c>
      <c r="I5" s="10"/>
      <c r="J5" s="12" t="s">
        <v>9</v>
      </c>
    </row>
    <row r="6" spans="1:10" ht="17.25" customHeight="1" x14ac:dyDescent="0.3">
      <c r="A6" s="14" t="s">
        <v>10</v>
      </c>
      <c r="B6" s="7"/>
      <c r="C6" s="7"/>
      <c r="D6" s="8">
        <f>SUM(D10,D7,D13)</f>
        <v>2088510</v>
      </c>
      <c r="E6" s="8">
        <f>SUM(E10,E7,E13)</f>
        <v>2043889.7</v>
      </c>
      <c r="F6" s="8"/>
      <c r="G6" s="8">
        <f>G10+G7+G13</f>
        <v>-44620.300000000047</v>
      </c>
      <c r="H6" s="15">
        <f>G6/D6*100</f>
        <v>-2.1364657100037849</v>
      </c>
      <c r="I6" s="14"/>
      <c r="J6" s="16">
        <f>J10+J7+J13</f>
        <v>100</v>
      </c>
    </row>
    <row r="7" spans="1:10" ht="17.25" customHeight="1" x14ac:dyDescent="0.3">
      <c r="A7" s="7" t="s">
        <v>14</v>
      </c>
      <c r="B7" s="7"/>
      <c r="C7" s="7"/>
      <c r="D7" s="17">
        <f>SUM(D8:D9)</f>
        <v>360503</v>
      </c>
      <c r="E7" s="17">
        <f>SUM(E8:E9)</f>
        <v>367139</v>
      </c>
      <c r="F7" s="7"/>
      <c r="G7" s="17">
        <f>SUM(G8:G9)</f>
        <v>6636</v>
      </c>
      <c r="H7" s="18">
        <f t="shared" ref="H7:H13" si="0">G7/D7*100</f>
        <v>1.8407613806265135</v>
      </c>
      <c r="I7" s="7"/>
      <c r="J7" s="19">
        <f t="shared" ref="J7:J13" si="1">E7/E$6*100</f>
        <v>17.962759927798452</v>
      </c>
    </row>
    <row r="8" spans="1:10" ht="13.5" customHeight="1" x14ac:dyDescent="0.3">
      <c r="A8" s="7"/>
      <c r="B8" s="7" t="s">
        <v>23</v>
      </c>
      <c r="C8" s="7"/>
      <c r="D8" s="17">
        <v>40334</v>
      </c>
      <c r="E8" s="17">
        <v>42039</v>
      </c>
      <c r="F8" s="7"/>
      <c r="G8" s="17">
        <f t="shared" ref="G8:G9" si="2">E8-D8</f>
        <v>1705</v>
      </c>
      <c r="H8" s="18">
        <f t="shared" si="0"/>
        <v>4.2272028561511386</v>
      </c>
      <c r="I8" s="7"/>
      <c r="J8" s="19">
        <f t="shared" si="1"/>
        <v>2.0568135354857948</v>
      </c>
    </row>
    <row r="9" spans="1:10" ht="13.5" customHeight="1" x14ac:dyDescent="0.3">
      <c r="A9" s="7"/>
      <c r="B9" s="7" t="s">
        <v>13</v>
      </c>
      <c r="C9" s="7"/>
      <c r="D9" s="20">
        <v>320169</v>
      </c>
      <c r="E9" s="17">
        <v>325100</v>
      </c>
      <c r="F9" s="7"/>
      <c r="G9" s="17">
        <f t="shared" si="2"/>
        <v>4931</v>
      </c>
      <c r="H9" s="18">
        <f t="shared" si="0"/>
        <v>1.5401241219480963</v>
      </c>
      <c r="I9" s="7"/>
      <c r="J9" s="19">
        <f t="shared" si="1"/>
        <v>15.905946392312659</v>
      </c>
    </row>
    <row r="10" spans="1:10" ht="17.25" customHeight="1" x14ac:dyDescent="0.3">
      <c r="A10" s="7" t="s">
        <v>11</v>
      </c>
      <c r="B10" s="7"/>
      <c r="C10" s="7"/>
      <c r="D10" s="17">
        <f>SUM(D11:D12)</f>
        <v>1715350</v>
      </c>
      <c r="E10" s="17">
        <f>SUM(E11:E12)</f>
        <v>1660633.7</v>
      </c>
      <c r="F10" s="7"/>
      <c r="G10" s="17">
        <f>SUM(G11:G12)</f>
        <v>-54716.300000000047</v>
      </c>
      <c r="H10" s="18">
        <f>G10/D10*100</f>
        <v>-3.189803830122135</v>
      </c>
      <c r="I10" s="18"/>
      <c r="J10" s="19">
        <f>E10/E$6*100</f>
        <v>81.24869458464417</v>
      </c>
    </row>
    <row r="11" spans="1:10" ht="13.5" customHeight="1" x14ac:dyDescent="0.3">
      <c r="A11" s="7"/>
      <c r="B11" s="7" t="s">
        <v>12</v>
      </c>
      <c r="C11" s="7"/>
      <c r="D11" s="17">
        <v>768692</v>
      </c>
      <c r="E11" s="17">
        <v>700214.7</v>
      </c>
      <c r="F11" s="7"/>
      <c r="G11" s="17">
        <f>E11-D11</f>
        <v>-68477.300000000047</v>
      </c>
      <c r="H11" s="18">
        <f>G11/D11*100</f>
        <v>-8.9082883651709714</v>
      </c>
      <c r="I11" s="7"/>
      <c r="J11" s="19">
        <f>E11/E$6*100</f>
        <v>34.258927964654845</v>
      </c>
    </row>
    <row r="12" spans="1:10" ht="13.5" customHeight="1" x14ac:dyDescent="0.3">
      <c r="A12" s="7"/>
      <c r="B12" s="7" t="s">
        <v>13</v>
      </c>
      <c r="C12" s="7"/>
      <c r="D12" s="17">
        <v>946658</v>
      </c>
      <c r="E12" s="17">
        <v>960419</v>
      </c>
      <c r="F12" s="7"/>
      <c r="G12" s="17">
        <f>E12-D12</f>
        <v>13761</v>
      </c>
      <c r="H12" s="18">
        <f>G12/D12*100</f>
        <v>1.4536400685358388</v>
      </c>
      <c r="I12" s="7"/>
      <c r="J12" s="19">
        <f>E12/E$6*100</f>
        <v>46.989766619989325</v>
      </c>
    </row>
    <row r="13" spans="1:10" ht="17.25" customHeight="1" thickBot="1" x14ac:dyDescent="0.35">
      <c r="A13" s="21" t="s">
        <v>15</v>
      </c>
      <c r="B13" s="21"/>
      <c r="C13" s="21"/>
      <c r="D13" s="22">
        <v>12657</v>
      </c>
      <c r="E13" s="23">
        <v>16117</v>
      </c>
      <c r="F13" s="21"/>
      <c r="G13" s="23">
        <f>E13-D13</f>
        <v>3460</v>
      </c>
      <c r="H13" s="24">
        <f t="shared" si="0"/>
        <v>27.336651655210552</v>
      </c>
      <c r="I13" s="21"/>
      <c r="J13" s="25">
        <f t="shared" si="1"/>
        <v>0.78854548755737641</v>
      </c>
    </row>
    <row r="14" spans="1:10" ht="13.5" customHeight="1" x14ac:dyDescent="0.3">
      <c r="A14" s="28" t="s">
        <v>17</v>
      </c>
    </row>
    <row r="15" spans="1:10" ht="13.5" customHeight="1" x14ac:dyDescent="0.3">
      <c r="A15" s="28" t="s">
        <v>18</v>
      </c>
    </row>
  </sheetData>
  <mergeCells count="2">
    <mergeCell ref="G3:H3"/>
    <mergeCell ref="G4:H4"/>
  </mergeCells>
  <pageMargins left="0.7" right="0.7" top="0.75" bottom="0.75" header="0.3" footer="0.3"/>
  <pageSetup paperSize="9" orientation="portrait" r:id="rId1"/>
  <ignoredErrors>
    <ignoredError sqref="D7:F7 D10:F10" formulaRange="1"/>
    <ignoredError sqref="G7 G10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2024-2025</vt:lpstr>
      <vt:lpstr>2023-2024</vt:lpstr>
      <vt:lpstr>2022-2023</vt:lpstr>
      <vt:lpstr>2021-2022</vt:lpstr>
      <vt:lpstr>2020-2021</vt:lpstr>
      <vt:lpstr>2019-2020</vt:lpstr>
      <vt:lpstr>2018-2019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2021-01-29T08:51:54Z</dcterms:created>
  <dcterms:modified xsi:type="dcterms:W3CDTF">2026-01-14T08:14:23Z</dcterms:modified>
</cp:coreProperties>
</file>