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4609F15D-A6E4-40B0-B580-0DE70B43C978}" xr6:coauthVersionLast="47" xr6:coauthVersionMax="47" xr10:uidLastSave="{00000000-0000-0000-0000-000000000000}"/>
  <bookViews>
    <workbookView xWindow="-57720" yWindow="-1920" windowWidth="29040" windowHeight="17520" xr2:uid="{A99638E6-AEEF-4228-B08E-CC0FA33F14C3}"/>
  </bookViews>
  <sheets>
    <sheet name="2023" sheetId="4" r:id="rId1"/>
    <sheet name="2022" sheetId="3" r:id="rId2"/>
    <sheet name="2021" sheetId="1" r:id="rId3"/>
    <sheet name="2020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6" i="4" l="1"/>
  <c r="D86" i="4"/>
  <c r="F86" i="4" s="1"/>
  <c r="O85" i="4"/>
  <c r="L85" i="4"/>
  <c r="I85" i="4"/>
  <c r="D85" i="4"/>
  <c r="F85" i="4" s="1"/>
  <c r="O84" i="4"/>
  <c r="D84" i="4"/>
  <c r="F84" i="4" s="1"/>
  <c r="D83" i="4"/>
  <c r="F83" i="4" s="1"/>
  <c r="R82" i="4"/>
  <c r="O82" i="4"/>
  <c r="D82" i="4"/>
  <c r="F82" i="4" s="1"/>
  <c r="R81" i="4"/>
  <c r="O81" i="4"/>
  <c r="D81" i="4"/>
  <c r="F81" i="4" s="1"/>
  <c r="R80" i="4"/>
  <c r="O80" i="4"/>
  <c r="D80" i="4"/>
  <c r="F80" i="4" s="1"/>
  <c r="R79" i="4"/>
  <c r="O79" i="4"/>
  <c r="L79" i="4"/>
  <c r="D79" i="4"/>
  <c r="F79" i="4" s="1"/>
  <c r="R78" i="4"/>
  <c r="O78" i="4"/>
  <c r="L78" i="4"/>
  <c r="D78" i="4"/>
  <c r="F78" i="4" s="1"/>
  <c r="R77" i="4"/>
  <c r="O77" i="4"/>
  <c r="L77" i="4"/>
  <c r="D77" i="4"/>
  <c r="F77" i="4" s="1"/>
  <c r="R76" i="4"/>
  <c r="O76" i="4"/>
  <c r="L76" i="4"/>
  <c r="D76" i="4"/>
  <c r="F76" i="4" s="1"/>
  <c r="R75" i="4"/>
  <c r="O75" i="4"/>
  <c r="D75" i="4"/>
  <c r="F75" i="4" s="1"/>
  <c r="R74" i="4"/>
  <c r="D74" i="4"/>
  <c r="F74" i="4" s="1"/>
  <c r="O73" i="4"/>
  <c r="D73" i="4"/>
  <c r="F73" i="4" s="1"/>
  <c r="D72" i="4"/>
  <c r="F72" i="4" s="1"/>
  <c r="R71" i="4"/>
  <c r="O71" i="4"/>
  <c r="L71" i="4"/>
  <c r="D71" i="4"/>
  <c r="F71" i="4" s="1"/>
  <c r="R70" i="4"/>
  <c r="O70" i="4"/>
  <c r="L70" i="4"/>
  <c r="D70" i="4"/>
  <c r="F70" i="4" s="1"/>
  <c r="R69" i="4"/>
  <c r="O69" i="4"/>
  <c r="D69" i="4"/>
  <c r="F69" i="4" s="1"/>
  <c r="R68" i="4"/>
  <c r="O68" i="4"/>
  <c r="L68" i="4"/>
  <c r="D68" i="4"/>
  <c r="F68" i="4" s="1"/>
  <c r="R67" i="4"/>
  <c r="O67" i="4"/>
  <c r="L67" i="4"/>
  <c r="D67" i="4"/>
  <c r="F67" i="4" s="1"/>
  <c r="R66" i="4"/>
  <c r="O66" i="4"/>
  <c r="L66" i="4"/>
  <c r="D66" i="4"/>
  <c r="F66" i="4" s="1"/>
  <c r="O65" i="4"/>
  <c r="L65" i="4"/>
  <c r="D65" i="4"/>
  <c r="F65" i="4" s="1"/>
  <c r="R64" i="4"/>
  <c r="O64" i="4"/>
  <c r="L64" i="4"/>
  <c r="D64" i="4"/>
  <c r="F64" i="4" s="1"/>
  <c r="R63" i="4"/>
  <c r="O63" i="4"/>
  <c r="L63" i="4"/>
  <c r="D63" i="4"/>
  <c r="F63" i="4" s="1"/>
  <c r="R62" i="4"/>
  <c r="O62" i="4"/>
  <c r="L62" i="4"/>
  <c r="D62" i="4"/>
  <c r="F62" i="4" s="1"/>
  <c r="O61" i="4"/>
  <c r="L61" i="4"/>
  <c r="I61" i="4"/>
  <c r="D61" i="4"/>
  <c r="F61" i="4" s="1"/>
  <c r="R60" i="4"/>
  <c r="O60" i="4"/>
  <c r="D60" i="4"/>
  <c r="F60" i="4" s="1"/>
  <c r="R59" i="4"/>
  <c r="O59" i="4"/>
  <c r="L59" i="4"/>
  <c r="D59" i="4"/>
  <c r="F59" i="4" s="1"/>
  <c r="D58" i="4"/>
  <c r="F58" i="4" s="1"/>
  <c r="R57" i="4"/>
  <c r="O57" i="4"/>
  <c r="L57" i="4"/>
  <c r="D57" i="4"/>
  <c r="F57" i="4" s="1"/>
  <c r="D56" i="4"/>
  <c r="F56" i="4" s="1"/>
  <c r="R55" i="4"/>
  <c r="O55" i="4"/>
  <c r="L55" i="4"/>
  <c r="D55" i="4"/>
  <c r="F55" i="4" s="1"/>
  <c r="R54" i="4"/>
  <c r="O54" i="4"/>
  <c r="L54" i="4"/>
  <c r="D54" i="4"/>
  <c r="F54" i="4" s="1"/>
  <c r="R53" i="4"/>
  <c r="O53" i="4"/>
  <c r="D53" i="4"/>
  <c r="F53" i="4" s="1"/>
  <c r="R52" i="4"/>
  <c r="O52" i="4"/>
  <c r="D52" i="4"/>
  <c r="F52" i="4" s="1"/>
  <c r="O51" i="4"/>
  <c r="D51" i="4"/>
  <c r="F51" i="4" s="1"/>
  <c r="Q50" i="4"/>
  <c r="N50" i="4"/>
  <c r="K50" i="4"/>
  <c r="H50" i="4"/>
  <c r="B50" i="4"/>
  <c r="O49" i="4"/>
  <c r="D49" i="4"/>
  <c r="F49" i="4" s="1"/>
  <c r="D48" i="4"/>
  <c r="F48" i="4" s="1"/>
  <c r="O47" i="4"/>
  <c r="D47" i="4"/>
  <c r="F47" i="4" s="1"/>
  <c r="D46" i="4"/>
  <c r="F46" i="4" s="1"/>
  <c r="D45" i="4"/>
  <c r="F45" i="4" s="1"/>
  <c r="D44" i="4"/>
  <c r="F44" i="4" s="1"/>
  <c r="O43" i="4"/>
  <c r="I43" i="4"/>
  <c r="D43" i="4"/>
  <c r="F43" i="4" s="1"/>
  <c r="D42" i="4"/>
  <c r="F42" i="4" s="1"/>
  <c r="D41" i="4"/>
  <c r="D40" i="4"/>
  <c r="F40" i="4" s="1"/>
  <c r="D39" i="4"/>
  <c r="F39" i="4" s="1"/>
  <c r="D38" i="4"/>
  <c r="F38" i="4" s="1"/>
  <c r="R37" i="4"/>
  <c r="D37" i="4"/>
  <c r="F37" i="4" s="1"/>
  <c r="D36" i="4"/>
  <c r="D35" i="4"/>
  <c r="F35" i="4" s="1"/>
  <c r="D34" i="4"/>
  <c r="F34" i="4" s="1"/>
  <c r="R33" i="4"/>
  <c r="O33" i="4"/>
  <c r="L33" i="4"/>
  <c r="D33" i="4"/>
  <c r="F33" i="4" s="1"/>
  <c r="O32" i="4"/>
  <c r="L32" i="4"/>
  <c r="D32" i="4"/>
  <c r="F32" i="4" s="1"/>
  <c r="D31" i="4"/>
  <c r="F31" i="4" s="1"/>
  <c r="O30" i="4"/>
  <c r="D30" i="4"/>
  <c r="D29" i="4"/>
  <c r="F29" i="4" s="1"/>
  <c r="R28" i="4"/>
  <c r="L28" i="4"/>
  <c r="D28" i="4"/>
  <c r="F28" i="4" s="1"/>
  <c r="D27" i="4"/>
  <c r="F27" i="4" s="1"/>
  <c r="R26" i="4"/>
  <c r="O26" i="4"/>
  <c r="L26" i="4"/>
  <c r="D26" i="4"/>
  <c r="O25" i="4"/>
  <c r="D25" i="4"/>
  <c r="F25" i="4" s="1"/>
  <c r="D24" i="4"/>
  <c r="F24" i="4" s="1"/>
  <c r="D23" i="4"/>
  <c r="F23" i="4" s="1"/>
  <c r="D22" i="4"/>
  <c r="D21" i="4"/>
  <c r="F21" i="4" s="1"/>
  <c r="O20" i="4"/>
  <c r="L20" i="4"/>
  <c r="I20" i="4"/>
  <c r="D20" i="4"/>
  <c r="F20" i="4" s="1"/>
  <c r="R19" i="4"/>
  <c r="O19" i="4"/>
  <c r="D19" i="4"/>
  <c r="F19" i="4" s="1"/>
  <c r="Q18" i="4"/>
  <c r="N18" i="4"/>
  <c r="K18" i="4"/>
  <c r="H18" i="4"/>
  <c r="B18" i="4"/>
  <c r="R16" i="4"/>
  <c r="O16" i="4"/>
  <c r="D16" i="4"/>
  <c r="F16" i="4" s="1"/>
  <c r="D15" i="4"/>
  <c r="D14" i="4"/>
  <c r="F14" i="4" s="1"/>
  <c r="D13" i="4"/>
  <c r="F13" i="4" s="1"/>
  <c r="D12" i="4"/>
  <c r="D11" i="4"/>
  <c r="D10" i="4"/>
  <c r="F10" i="4" s="1"/>
  <c r="Q9" i="4"/>
  <c r="N9" i="4"/>
  <c r="K9" i="4"/>
  <c r="H9" i="4"/>
  <c r="B9" i="4"/>
  <c r="B8" i="4" l="1"/>
  <c r="H8" i="4"/>
  <c r="I10" i="4" s="1"/>
  <c r="D18" i="4"/>
  <c r="F18" i="4" s="1"/>
  <c r="Q8" i="4"/>
  <c r="R12" i="4" s="1"/>
  <c r="K8" i="4"/>
  <c r="L29" i="4" s="1"/>
  <c r="D50" i="4"/>
  <c r="F50" i="4" s="1"/>
  <c r="N8" i="4"/>
  <c r="O15" i="4" s="1"/>
  <c r="L49" i="4"/>
  <c r="L15" i="4"/>
  <c r="L83" i="4"/>
  <c r="L75" i="4"/>
  <c r="L53" i="4"/>
  <c r="L47" i="4"/>
  <c r="L69" i="4"/>
  <c r="L24" i="4"/>
  <c r="I76" i="4"/>
  <c r="I12" i="4"/>
  <c r="I86" i="4"/>
  <c r="I83" i="4"/>
  <c r="I75" i="4"/>
  <c r="I53" i="4"/>
  <c r="I42" i="4"/>
  <c r="I29" i="4"/>
  <c r="I57" i="4"/>
  <c r="I84" i="4"/>
  <c r="I27" i="4"/>
  <c r="I81" i="4"/>
  <c r="I67" i="4"/>
  <c r="I19" i="4"/>
  <c r="I46" i="4"/>
  <c r="I69" i="4"/>
  <c r="I51" i="4"/>
  <c r="I77" i="4"/>
  <c r="I55" i="4"/>
  <c r="I34" i="4"/>
  <c r="I24" i="4"/>
  <c r="I11" i="4"/>
  <c r="I71" i="4"/>
  <c r="I52" i="4"/>
  <c r="I26" i="4"/>
  <c r="I79" i="4"/>
  <c r="I65" i="4"/>
  <c r="I36" i="4"/>
  <c r="I38" i="4"/>
  <c r="I30" i="4"/>
  <c r="I63" i="4"/>
  <c r="R14" i="4"/>
  <c r="R21" i="4"/>
  <c r="R35" i="4"/>
  <c r="R84" i="4"/>
  <c r="R15" i="4"/>
  <c r="R11" i="4"/>
  <c r="R65" i="4"/>
  <c r="R56" i="4"/>
  <c r="R36" i="4"/>
  <c r="R43" i="4"/>
  <c r="R22" i="4"/>
  <c r="R45" i="4"/>
  <c r="O10" i="4"/>
  <c r="F11" i="4"/>
  <c r="F41" i="4"/>
  <c r="F36" i="4"/>
  <c r="F22" i="4"/>
  <c r="F26" i="4"/>
  <c r="F30" i="4"/>
  <c r="F12" i="4"/>
  <c r="D9" i="4"/>
  <c r="F15" i="4"/>
  <c r="R25" i="4" l="1"/>
  <c r="R29" i="4"/>
  <c r="O46" i="4"/>
  <c r="I45" i="4"/>
  <c r="I58" i="4"/>
  <c r="I35" i="4"/>
  <c r="O83" i="4"/>
  <c r="R20" i="4"/>
  <c r="O31" i="4"/>
  <c r="R30" i="4"/>
  <c r="I72" i="4"/>
  <c r="I33" i="4"/>
  <c r="I32" i="4"/>
  <c r="R24" i="4"/>
  <c r="O48" i="4"/>
  <c r="O40" i="4"/>
  <c r="R51" i="4"/>
  <c r="I21" i="4"/>
  <c r="O58" i="4"/>
  <c r="R58" i="4"/>
  <c r="I13" i="4"/>
  <c r="I39" i="4"/>
  <c r="I47" i="4"/>
  <c r="O56" i="4"/>
  <c r="I80" i="4"/>
  <c r="I28" i="4"/>
  <c r="I14" i="4"/>
  <c r="I70" i="4"/>
  <c r="O28" i="4"/>
  <c r="I22" i="4"/>
  <c r="I16" i="4"/>
  <c r="I23" i="4"/>
  <c r="I15" i="4"/>
  <c r="O41" i="4"/>
  <c r="O34" i="4"/>
  <c r="I59" i="4"/>
  <c r="I48" i="4"/>
  <c r="I44" i="4"/>
  <c r="I54" i="4"/>
  <c r="R46" i="4"/>
  <c r="R31" i="4"/>
  <c r="O86" i="4"/>
  <c r="R47" i="4"/>
  <c r="R32" i="4"/>
  <c r="R44" i="4"/>
  <c r="I56" i="4"/>
  <c r="I40" i="4"/>
  <c r="I37" i="4"/>
  <c r="I64" i="4"/>
  <c r="R41" i="4"/>
  <c r="R83" i="4"/>
  <c r="O35" i="4"/>
  <c r="R42" i="4"/>
  <c r="R61" i="4"/>
  <c r="R10" i="4"/>
  <c r="O74" i="4"/>
  <c r="R85" i="4"/>
  <c r="O22" i="4"/>
  <c r="R86" i="4"/>
  <c r="O36" i="4"/>
  <c r="R49" i="4"/>
  <c r="R40" i="4"/>
  <c r="I41" i="4"/>
  <c r="I68" i="4"/>
  <c r="I25" i="4"/>
  <c r="I74" i="4"/>
  <c r="L35" i="4"/>
  <c r="L10" i="4"/>
  <c r="L11" i="4"/>
  <c r="L41" i="4"/>
  <c r="O12" i="4"/>
  <c r="R72" i="4"/>
  <c r="R73" i="4"/>
  <c r="I60" i="4"/>
  <c r="I31" i="4"/>
  <c r="I49" i="4"/>
  <c r="L16" i="4"/>
  <c r="L52" i="4"/>
  <c r="O29" i="4"/>
  <c r="R39" i="4"/>
  <c r="L34" i="4"/>
  <c r="O42" i="4"/>
  <c r="R27" i="4"/>
  <c r="I62" i="4"/>
  <c r="I82" i="4"/>
  <c r="I78" i="4"/>
  <c r="L60" i="4"/>
  <c r="L73" i="4"/>
  <c r="L21" i="4"/>
  <c r="L74" i="4"/>
  <c r="L19" i="4"/>
  <c r="O21" i="4"/>
  <c r="O39" i="4"/>
  <c r="L30" i="4"/>
  <c r="L39" i="4"/>
  <c r="L72" i="4"/>
  <c r="L23" i="4"/>
  <c r="O14" i="4"/>
  <c r="L27" i="4"/>
  <c r="L31" i="4"/>
  <c r="L43" i="4"/>
  <c r="L81" i="4"/>
  <c r="O45" i="4"/>
  <c r="O44" i="4"/>
  <c r="O38" i="4"/>
  <c r="O13" i="4"/>
  <c r="O23" i="4"/>
  <c r="R38" i="4"/>
  <c r="R34" i="4"/>
  <c r="R23" i="4"/>
  <c r="L45" i="4"/>
  <c r="O72" i="4"/>
  <c r="O27" i="4"/>
  <c r="R13" i="4"/>
  <c r="R48" i="4"/>
  <c r="I73" i="4"/>
  <c r="I66" i="4"/>
  <c r="L56" i="4"/>
  <c r="L84" i="4"/>
  <c r="L44" i="4"/>
  <c r="L48" i="4"/>
  <c r="L37" i="4"/>
  <c r="L38" i="4"/>
  <c r="L40" i="4"/>
  <c r="L14" i="4"/>
  <c r="O11" i="4"/>
  <c r="O37" i="4"/>
  <c r="L80" i="4"/>
  <c r="L51" i="4"/>
  <c r="L12" i="4"/>
  <c r="O24" i="4"/>
  <c r="L13" i="4"/>
  <c r="L58" i="4"/>
  <c r="L42" i="4"/>
  <c r="L22" i="4"/>
  <c r="L82" i="4"/>
  <c r="L25" i="4"/>
  <c r="L36" i="4"/>
  <c r="L46" i="4"/>
  <c r="F9" i="4"/>
  <c r="D8" i="4"/>
  <c r="R9" i="4" l="1"/>
  <c r="R50" i="4"/>
  <c r="I9" i="4"/>
  <c r="O50" i="4"/>
  <c r="O9" i="4"/>
  <c r="I18" i="4"/>
  <c r="O18" i="4"/>
  <c r="I50" i="4"/>
  <c r="R18" i="4"/>
  <c r="L9" i="4"/>
  <c r="L18" i="4"/>
  <c r="L50" i="4"/>
  <c r="R8" i="4"/>
  <c r="L8" i="4"/>
  <c r="O8" i="4"/>
  <c r="I8" i="4"/>
  <c r="E63" i="4"/>
  <c r="E76" i="4"/>
  <c r="E21" i="4"/>
  <c r="E78" i="4"/>
  <c r="E38" i="4"/>
  <c r="E66" i="4"/>
  <c r="E57" i="4"/>
  <c r="E37" i="4"/>
  <c r="E81" i="4"/>
  <c r="E67" i="4"/>
  <c r="E39" i="4"/>
  <c r="E19" i="4"/>
  <c r="F8" i="4"/>
  <c r="E85" i="4"/>
  <c r="E71" i="4"/>
  <c r="E62" i="4"/>
  <c r="E52" i="4"/>
  <c r="E80" i="4"/>
  <c r="E15" i="4"/>
  <c r="E65" i="4"/>
  <c r="E51" i="4"/>
  <c r="E53" i="4"/>
  <c r="E10" i="4"/>
  <c r="E23" i="4"/>
  <c r="E79" i="4"/>
  <c r="E58" i="4"/>
  <c r="E60" i="4"/>
  <c r="E22" i="4"/>
  <c r="E16" i="4"/>
  <c r="E69" i="4"/>
  <c r="E75" i="4"/>
  <c r="E26" i="4"/>
  <c r="E49" i="4"/>
  <c r="E77" i="4"/>
  <c r="E13" i="4"/>
  <c r="E61" i="4"/>
  <c r="E30" i="4"/>
  <c r="E47" i="4"/>
  <c r="E55" i="4"/>
  <c r="E43" i="4"/>
  <c r="E28" i="4"/>
  <c r="E29" i="4"/>
  <c r="E54" i="4"/>
  <c r="E59" i="4"/>
  <c r="E68" i="4"/>
  <c r="E73" i="4"/>
  <c r="E34" i="4"/>
  <c r="E82" i="4"/>
  <c r="E83" i="4"/>
  <c r="E64" i="4"/>
  <c r="E74" i="4"/>
  <c r="E46" i="4"/>
  <c r="E20" i="4"/>
  <c r="E25" i="4"/>
  <c r="E36" i="4"/>
  <c r="E56" i="4"/>
  <c r="E14" i="4"/>
  <c r="E86" i="4"/>
  <c r="E24" i="4"/>
  <c r="E72" i="4"/>
  <c r="E84" i="4"/>
  <c r="E41" i="4"/>
  <c r="E48" i="4"/>
  <c r="E33" i="4"/>
  <c r="E35" i="4"/>
  <c r="E11" i="4"/>
  <c r="E45" i="4"/>
  <c r="E42" i="4"/>
  <c r="E32" i="4"/>
  <c r="E27" i="4"/>
  <c r="E31" i="4"/>
  <c r="E12" i="4"/>
  <c r="E40" i="4"/>
  <c r="E44" i="4"/>
  <c r="E70" i="4"/>
  <c r="E50" i="4" l="1"/>
  <c r="E18" i="4"/>
  <c r="E9" i="4"/>
  <c r="E8" i="4" l="1"/>
  <c r="R60" i="2" l="1"/>
  <c r="O60" i="2"/>
  <c r="L60" i="2"/>
  <c r="D60" i="2"/>
  <c r="F60" i="2" s="1"/>
  <c r="R59" i="2"/>
  <c r="O59" i="2"/>
  <c r="D59" i="2"/>
  <c r="F59" i="2" s="1"/>
  <c r="O58" i="2"/>
  <c r="F58" i="2"/>
  <c r="D58" i="2"/>
  <c r="R57" i="2"/>
  <c r="O57" i="2"/>
  <c r="L57" i="2"/>
  <c r="D57" i="2"/>
  <c r="F57" i="2" s="1"/>
  <c r="R56" i="2"/>
  <c r="O56" i="2"/>
  <c r="L56" i="2"/>
  <c r="F56" i="2"/>
  <c r="D56" i="2"/>
  <c r="O55" i="2"/>
  <c r="L55" i="2"/>
  <c r="I55" i="2"/>
  <c r="F55" i="2"/>
  <c r="D55" i="2"/>
  <c r="R54" i="2"/>
  <c r="O54" i="2"/>
  <c r="L54" i="2"/>
  <c r="D54" i="2"/>
  <c r="F54" i="2" s="1"/>
  <c r="R53" i="2"/>
  <c r="O53" i="2"/>
  <c r="F53" i="2"/>
  <c r="D53" i="2"/>
  <c r="R52" i="2"/>
  <c r="O52" i="2"/>
  <c r="L52" i="2"/>
  <c r="F52" i="2"/>
  <c r="D52" i="2"/>
  <c r="O51" i="2"/>
  <c r="D51" i="2"/>
  <c r="F51" i="2" s="1"/>
  <c r="O50" i="2"/>
  <c r="L50" i="2"/>
  <c r="D50" i="2"/>
  <c r="F50" i="2" s="1"/>
  <c r="R49" i="2"/>
  <c r="O49" i="2"/>
  <c r="L49" i="2"/>
  <c r="D49" i="2"/>
  <c r="F49" i="2" s="1"/>
  <c r="R48" i="2"/>
  <c r="O48" i="2"/>
  <c r="F48" i="2"/>
  <c r="D48" i="2"/>
  <c r="R47" i="2"/>
  <c r="O47" i="2"/>
  <c r="L47" i="2"/>
  <c r="F47" i="2"/>
  <c r="D47" i="2"/>
  <c r="R46" i="2"/>
  <c r="O46" i="2"/>
  <c r="D46" i="2"/>
  <c r="F46" i="2" s="1"/>
  <c r="R45" i="2"/>
  <c r="O45" i="2"/>
  <c r="L45" i="2"/>
  <c r="F45" i="2"/>
  <c r="D45" i="2"/>
  <c r="R44" i="2"/>
  <c r="O44" i="2"/>
  <c r="F44" i="2"/>
  <c r="D44" i="2"/>
  <c r="R43" i="2"/>
  <c r="O43" i="2"/>
  <c r="I43" i="2"/>
  <c r="D43" i="2"/>
  <c r="F43" i="2" s="1"/>
  <c r="R42" i="2"/>
  <c r="O42" i="2"/>
  <c r="O40" i="2" s="1"/>
  <c r="D42" i="2"/>
  <c r="F42" i="2" s="1"/>
  <c r="O41" i="2"/>
  <c r="D41" i="2"/>
  <c r="F41" i="2" s="1"/>
  <c r="Q40" i="2"/>
  <c r="D40" i="2" s="1"/>
  <c r="F40" i="2" s="1"/>
  <c r="N40" i="2"/>
  <c r="K40" i="2"/>
  <c r="H40" i="2"/>
  <c r="B40" i="2"/>
  <c r="R39" i="2"/>
  <c r="O39" i="2"/>
  <c r="F39" i="2"/>
  <c r="D39" i="2"/>
  <c r="O38" i="2"/>
  <c r="D38" i="2"/>
  <c r="F38" i="2" s="1"/>
  <c r="R37" i="2"/>
  <c r="O37" i="2"/>
  <c r="L37" i="2"/>
  <c r="D37" i="2"/>
  <c r="F37" i="2" s="1"/>
  <c r="R36" i="2"/>
  <c r="O36" i="2"/>
  <c r="D36" i="2"/>
  <c r="F36" i="2" s="1"/>
  <c r="L35" i="2"/>
  <c r="F35" i="2"/>
  <c r="D35" i="2"/>
  <c r="F34" i="2"/>
  <c r="D34" i="2"/>
  <c r="O33" i="2"/>
  <c r="D33" i="2"/>
  <c r="F33" i="2" s="1"/>
  <c r="R32" i="2"/>
  <c r="D32" i="2"/>
  <c r="F32" i="2" s="1"/>
  <c r="O31" i="2"/>
  <c r="D31" i="2"/>
  <c r="F31" i="2" s="1"/>
  <c r="R30" i="2"/>
  <c r="O30" i="2"/>
  <c r="I30" i="2"/>
  <c r="D30" i="2"/>
  <c r="F30" i="2" s="1"/>
  <c r="D29" i="2"/>
  <c r="F29" i="2" s="1"/>
  <c r="D28" i="2"/>
  <c r="F28" i="2" s="1"/>
  <c r="R27" i="2"/>
  <c r="O27" i="2"/>
  <c r="F27" i="2"/>
  <c r="D27" i="2"/>
  <c r="O26" i="2"/>
  <c r="F26" i="2"/>
  <c r="D26" i="2"/>
  <c r="O25" i="2"/>
  <c r="D25" i="2"/>
  <c r="F25" i="2" s="1"/>
  <c r="D24" i="2"/>
  <c r="F24" i="2" s="1"/>
  <c r="F23" i="2"/>
  <c r="D23" i="2"/>
  <c r="D22" i="2"/>
  <c r="F22" i="2" s="1"/>
  <c r="O21" i="2"/>
  <c r="L21" i="2"/>
  <c r="D21" i="2"/>
  <c r="F21" i="2" s="1"/>
  <c r="O20" i="2"/>
  <c r="D20" i="2"/>
  <c r="F20" i="2" s="1"/>
  <c r="F19" i="2"/>
  <c r="D19" i="2"/>
  <c r="O18" i="2"/>
  <c r="F18" i="2"/>
  <c r="D18" i="2"/>
  <c r="D17" i="2" s="1"/>
  <c r="F17" i="2" s="1"/>
  <c r="Q17" i="2"/>
  <c r="N17" i="2"/>
  <c r="N8" i="2" s="1"/>
  <c r="K17" i="2"/>
  <c r="H17" i="2"/>
  <c r="B17" i="2"/>
  <c r="B8" i="2" s="1"/>
  <c r="R16" i="2"/>
  <c r="O16" i="2"/>
  <c r="L16" i="2"/>
  <c r="D16" i="2"/>
  <c r="F16" i="2" s="1"/>
  <c r="R15" i="2"/>
  <c r="L15" i="2"/>
  <c r="I15" i="2"/>
  <c r="D15" i="2"/>
  <c r="F15" i="2" s="1"/>
  <c r="F14" i="2"/>
  <c r="D14" i="2"/>
  <c r="F13" i="2"/>
  <c r="D13" i="2"/>
  <c r="D12" i="2"/>
  <c r="F12" i="2" s="1"/>
  <c r="D11" i="2"/>
  <c r="D9" i="2" s="1"/>
  <c r="F10" i="2"/>
  <c r="D10" i="2"/>
  <c r="Q9" i="2"/>
  <c r="Q8" i="2" s="1"/>
  <c r="N9" i="2"/>
  <c r="K9" i="2"/>
  <c r="H9" i="2"/>
  <c r="H8" i="2" s="1"/>
  <c r="B9" i="2"/>
  <c r="K8" i="2"/>
  <c r="L58" i="2" s="1"/>
  <c r="O22" i="2" l="1"/>
  <c r="O23" i="2"/>
  <c r="O10" i="2"/>
  <c r="O14" i="2"/>
  <c r="O32" i="2"/>
  <c r="O24" i="2"/>
  <c r="O11" i="2"/>
  <c r="O35" i="2"/>
  <c r="O12" i="2"/>
  <c r="O19" i="2"/>
  <c r="O34" i="2"/>
  <c r="O13" i="2"/>
  <c r="O28" i="2"/>
  <c r="O15" i="2"/>
  <c r="O29" i="2"/>
  <c r="I57" i="2"/>
  <c r="I49" i="2"/>
  <c r="I41" i="2"/>
  <c r="I36" i="2"/>
  <c r="I28" i="2"/>
  <c r="I20" i="2"/>
  <c r="I58" i="2"/>
  <c r="I50" i="2"/>
  <c r="I42" i="2"/>
  <c r="I37" i="2"/>
  <c r="I29" i="2"/>
  <c r="I21" i="2"/>
  <c r="I16" i="2"/>
  <c r="I33" i="2"/>
  <c r="I25" i="2"/>
  <c r="I59" i="2"/>
  <c r="I51" i="2"/>
  <c r="I38" i="2"/>
  <c r="I22" i="2"/>
  <c r="I31" i="2"/>
  <c r="I10" i="2"/>
  <c r="I19" i="2"/>
  <c r="I60" i="2"/>
  <c r="I52" i="2"/>
  <c r="I44" i="2"/>
  <c r="I39" i="2"/>
  <c r="I23" i="2"/>
  <c r="I46" i="2"/>
  <c r="I14" i="2"/>
  <c r="I53" i="2"/>
  <c r="I45" i="2"/>
  <c r="I32" i="2"/>
  <c r="I24" i="2"/>
  <c r="I11" i="2"/>
  <c r="I54" i="2"/>
  <c r="I12" i="2"/>
  <c r="I47" i="2"/>
  <c r="I34" i="2"/>
  <c r="I26" i="2"/>
  <c r="I18" i="2"/>
  <c r="I13" i="2"/>
  <c r="I56" i="2"/>
  <c r="I48" i="2"/>
  <c r="I35" i="2"/>
  <c r="I27" i="2"/>
  <c r="E45" i="2"/>
  <c r="R31" i="2"/>
  <c r="R23" i="2"/>
  <c r="R10" i="2"/>
  <c r="R24" i="2"/>
  <c r="R11" i="2"/>
  <c r="R13" i="2"/>
  <c r="R33" i="2"/>
  <c r="R25" i="2"/>
  <c r="R12" i="2"/>
  <c r="R34" i="2"/>
  <c r="R26" i="2"/>
  <c r="R55" i="2"/>
  <c r="R18" i="2"/>
  <c r="R28" i="2"/>
  <c r="R35" i="2"/>
  <c r="R19" i="2"/>
  <c r="R14" i="2"/>
  <c r="R41" i="2"/>
  <c r="R20" i="2"/>
  <c r="R58" i="2"/>
  <c r="R50" i="2"/>
  <c r="R29" i="2"/>
  <c r="R21" i="2"/>
  <c r="R51" i="2"/>
  <c r="R38" i="2"/>
  <c r="R22" i="2"/>
  <c r="F9" i="2"/>
  <c r="D8" i="2"/>
  <c r="L20" i="2"/>
  <c r="L28" i="2"/>
  <c r="L36" i="2"/>
  <c r="L41" i="2"/>
  <c r="E11" i="2"/>
  <c r="L14" i="2"/>
  <c r="L19" i="2"/>
  <c r="E24" i="2"/>
  <c r="L27" i="2"/>
  <c r="E32" i="2"/>
  <c r="L48" i="2"/>
  <c r="L34" i="2"/>
  <c r="L12" i="2"/>
  <c r="E22" i="2"/>
  <c r="L25" i="2"/>
  <c r="E30" i="2"/>
  <c r="L33" i="2"/>
  <c r="E38" i="2"/>
  <c r="E43" i="2"/>
  <c r="L46" i="2"/>
  <c r="E51" i="2"/>
  <c r="E59" i="2"/>
  <c r="F11" i="2"/>
  <c r="L26" i="2"/>
  <c r="L53" i="2"/>
  <c r="L32" i="2"/>
  <c r="L10" i="2"/>
  <c r="L9" i="2" s="1"/>
  <c r="E15" i="2"/>
  <c r="E20" i="2"/>
  <c r="L23" i="2"/>
  <c r="L31" i="2"/>
  <c r="E36" i="2"/>
  <c r="L39" i="2"/>
  <c r="E41" i="2"/>
  <c r="L44" i="2"/>
  <c r="E49" i="2"/>
  <c r="E57" i="2"/>
  <c r="L13" i="2"/>
  <c r="L18" i="2"/>
  <c r="L11" i="2"/>
  <c r="L24" i="2"/>
  <c r="L22" i="2"/>
  <c r="L30" i="2"/>
  <c r="L38" i="2"/>
  <c r="L43" i="2"/>
  <c r="L51" i="2"/>
  <c r="L59" i="2"/>
  <c r="L29" i="2"/>
  <c r="L42" i="2"/>
  <c r="I17" i="2" l="1"/>
  <c r="R40" i="2"/>
  <c r="O9" i="2"/>
  <c r="O8" i="2" s="1"/>
  <c r="R17" i="2"/>
  <c r="I40" i="2"/>
  <c r="O17" i="2"/>
  <c r="E55" i="2"/>
  <c r="E47" i="2"/>
  <c r="E34" i="2"/>
  <c r="E26" i="2"/>
  <c r="E18" i="2"/>
  <c r="E13" i="2"/>
  <c r="E56" i="2"/>
  <c r="E48" i="2"/>
  <c r="E35" i="2"/>
  <c r="E27" i="2"/>
  <c r="E19" i="2"/>
  <c r="E14" i="2"/>
  <c r="E21" i="2"/>
  <c r="F8" i="2"/>
  <c r="E10" i="2"/>
  <c r="E37" i="2"/>
  <c r="E29" i="2"/>
  <c r="E16" i="2"/>
  <c r="E39" i="2"/>
  <c r="E31" i="2"/>
  <c r="E25" i="2"/>
  <c r="E58" i="2"/>
  <c r="E50" i="2"/>
  <c r="E42" i="2"/>
  <c r="E40" i="2" s="1"/>
  <c r="E23" i="2"/>
  <c r="E12" i="2"/>
  <c r="E60" i="2"/>
  <c r="E52" i="2"/>
  <c r="E44" i="2"/>
  <c r="E54" i="2"/>
  <c r="E46" i="2"/>
  <c r="E33" i="2"/>
  <c r="L40" i="2"/>
  <c r="L8" i="2" s="1"/>
  <c r="I9" i="2"/>
  <c r="L17" i="2"/>
  <c r="E28" i="2"/>
  <c r="R9" i="2"/>
  <c r="R8" i="2" s="1"/>
  <c r="E53" i="2"/>
  <c r="E9" i="2" l="1"/>
  <c r="E8" i="2" s="1"/>
  <c r="E17" i="2"/>
  <c r="I8" i="2"/>
</calcChain>
</file>

<file path=xl/sharedStrings.xml><?xml version="1.0" encoding="utf-8"?>
<sst xmlns="http://schemas.openxmlformats.org/spreadsheetml/2006/main" count="948" uniqueCount="125">
  <si>
    <t>Hemland</t>
  </si>
  <si>
    <t>Anlända</t>
  </si>
  <si>
    <t>Övernattningar</t>
  </si>
  <si>
    <t>gäster</t>
  </si>
  <si>
    <t>Totalt</t>
  </si>
  <si>
    <t>Hotell</t>
  </si>
  <si>
    <t>Pensionat/gästhem</t>
  </si>
  <si>
    <t>Stugbyar</t>
  </si>
  <si>
    <t>Campingplatser</t>
  </si>
  <si>
    <t>Antal</t>
  </si>
  <si>
    <t>Pro-</t>
  </si>
  <si>
    <t>Per an-</t>
  </si>
  <si>
    <t>cent</t>
  </si>
  <si>
    <t>länd gäst</t>
  </si>
  <si>
    <t>Norden</t>
  </si>
  <si>
    <t>Åland</t>
  </si>
  <si>
    <t>Finland</t>
  </si>
  <si>
    <t>Sverige</t>
  </si>
  <si>
    <t>Norge</t>
  </si>
  <si>
    <t>Danmark</t>
  </si>
  <si>
    <t>-</t>
  </si>
  <si>
    <t>Island</t>
  </si>
  <si>
    <t>Övriga Norden</t>
  </si>
  <si>
    <t>Europa utom Norden</t>
  </si>
  <si>
    <t>Belgien</t>
  </si>
  <si>
    <t>Estland</t>
  </si>
  <si>
    <t>Frankrike</t>
  </si>
  <si>
    <t>Irland</t>
  </si>
  <si>
    <t>Italien</t>
  </si>
  <si>
    <t>Lettland</t>
  </si>
  <si>
    <t>Litauen</t>
  </si>
  <si>
    <t>Nederländerna</t>
  </si>
  <si>
    <t>Polen</t>
  </si>
  <si>
    <t>Portugal</t>
  </si>
  <si>
    <t>Ryssland</t>
  </si>
  <si>
    <t>Schweiz</t>
  </si>
  <si>
    <t>Slovakien</t>
  </si>
  <si>
    <t>Spanien</t>
  </si>
  <si>
    <t>Storbritannien</t>
  </si>
  <si>
    <t>Tjeckien</t>
  </si>
  <si>
    <t>Tyskland</t>
  </si>
  <si>
    <t>Ukraina</t>
  </si>
  <si>
    <t>Ungern</t>
  </si>
  <si>
    <t>Vitryssland</t>
  </si>
  <si>
    <t>Österrike</t>
  </si>
  <si>
    <t>Övriga Europa</t>
  </si>
  <si>
    <t>Utom Europa</t>
  </si>
  <si>
    <t>USA</t>
  </si>
  <si>
    <t>Kanada</t>
  </si>
  <si>
    <t>Mexiko</t>
  </si>
  <si>
    <t>Övriga Amerika</t>
  </si>
  <si>
    <t>Etiopien</t>
  </si>
  <si>
    <t>Marocko</t>
  </si>
  <si>
    <t>Nigeria</t>
  </si>
  <si>
    <t>Övriga Afrika</t>
  </si>
  <si>
    <t>Bangladesh</t>
  </si>
  <si>
    <t>Indonesien</t>
  </si>
  <si>
    <t>Indien</t>
  </si>
  <si>
    <t>Irak</t>
  </si>
  <si>
    <t>Japan</t>
  </si>
  <si>
    <t>Kina</t>
  </si>
  <si>
    <t>Nepal</t>
  </si>
  <si>
    <t>Thailand</t>
  </si>
  <si>
    <t>Turkiet</t>
  </si>
  <si>
    <t>Övriga Asien</t>
  </si>
  <si>
    <t>Australien</t>
  </si>
  <si>
    <t>Okänt</t>
  </si>
  <si>
    <t>Källa: ÅSUB Turism</t>
  </si>
  <si>
    <t>Anlända gäster och övernattningar efter gästernas hemland och typ av anläggning 2020</t>
  </si>
  <si>
    <t>Ålands statistik- och utredningsbyrå</t>
  </si>
  <si>
    <t>Senast uppdaterad 6.4.2021</t>
  </si>
  <si>
    <t>Not: Länder med färre än tre anlända gäster eller övernattningar visas sammanslagna i grupper (t.ex. "Övriga Amerika").</t>
  </si>
  <si>
    <t>Färöarna</t>
  </si>
  <si>
    <t>Grönland</t>
  </si>
  <si>
    <t>Europa utom</t>
  </si>
  <si>
    <t>Bulgarien</t>
  </si>
  <si>
    <t>Cypern</t>
  </si>
  <si>
    <t>Grekland</t>
  </si>
  <si>
    <t>Israel</t>
  </si>
  <si>
    <t>Kroatien</t>
  </si>
  <si>
    <t>Luxemburg</t>
  </si>
  <si>
    <t>Malta</t>
  </si>
  <si>
    <t>Rumänien</t>
  </si>
  <si>
    <t>Slovenien</t>
  </si>
  <si>
    <t>Bahamas</t>
  </si>
  <si>
    <t>Domin. republ.</t>
  </si>
  <si>
    <t>El Salvador</t>
  </si>
  <si>
    <t>Sydafrika</t>
  </si>
  <si>
    <t>Hongkong</t>
  </si>
  <si>
    <t>Pakistan</t>
  </si>
  <si>
    <t>Sydkorea</t>
  </si>
  <si>
    <t>Övr. Oceanien</t>
  </si>
  <si>
    <t>Anlända gäster och övernattningar efter gästernas hemland och typ av anläggning 2021</t>
  </si>
  <si>
    <t>Senast uppdaterad 4.4.2022</t>
  </si>
  <si>
    <t>Uppgifter för tidigare år finns på föregående blad</t>
  </si>
  <si>
    <t>Albanien</t>
  </si>
  <si>
    <t>Andorra</t>
  </si>
  <si>
    <t>Belarus</t>
  </si>
  <si>
    <t>Liechtenstein</t>
  </si>
  <si>
    <t>Argentina</t>
  </si>
  <si>
    <t>Brasilien</t>
  </si>
  <si>
    <t>Chile</t>
  </si>
  <si>
    <t>Colombia</t>
  </si>
  <si>
    <t>Egypten</t>
  </si>
  <si>
    <t>Elfenbenskusten</t>
  </si>
  <si>
    <t>Afghanistan</t>
  </si>
  <si>
    <t>Filippinerna</t>
  </si>
  <si>
    <t>Georgien</t>
  </si>
  <si>
    <t>Iran</t>
  </si>
  <si>
    <t>Malaysia</t>
  </si>
  <si>
    <t>Singapore</t>
  </si>
  <si>
    <t>Taiwan</t>
  </si>
  <si>
    <t>Vietnam</t>
  </si>
  <si>
    <t>Nya Zeeland</t>
  </si>
  <si>
    <t>Anlända gäster och övernattningar efter gästernas hemland och typ av anläggning 2022</t>
  </si>
  <si>
    <t>Senast uppdaterad 15.3.2023</t>
  </si>
  <si>
    <t>Isle of Man</t>
  </si>
  <si>
    <t>Svalbard, Jan M.</t>
  </si>
  <si>
    <t>Ecuador</t>
  </si>
  <si>
    <t>Eritrea</t>
  </si>
  <si>
    <t>Förenade Arabemiraten</t>
  </si>
  <si>
    <t>Saudiarabien</t>
  </si>
  <si>
    <t>Tadzjikistan</t>
  </si>
  <si>
    <t>Anlända gäster och övernattningar efter gästernas hemland och typ av anläggning 2023</t>
  </si>
  <si>
    <t>Senast uppdaterad 2.4.2024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</si>
</sst>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\ _€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1" fontId="3" fillId="0" borderId="0" xfId="0" applyNumberFormat="1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3" fontId="3" fillId="0" borderId="4" xfId="0" applyNumberFormat="1" applyFont="1" applyBorder="1"/>
    <xf numFmtId="3" fontId="2" fillId="0" borderId="4" xfId="0" applyNumberFormat="1" applyFont="1" applyBorder="1"/>
    <xf numFmtId="0" fontId="3" fillId="0" borderId="4" xfId="0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3" fillId="0" borderId="0" xfId="0" applyNumberFormat="1" applyFont="1"/>
    <xf numFmtId="3" fontId="3" fillId="0" borderId="0" xfId="0" quotePrefix="1" applyNumberFormat="1" applyFont="1" applyAlignment="1">
      <alignment horizontal="right"/>
    </xf>
    <xf numFmtId="166" fontId="3" fillId="0" borderId="0" xfId="0" quotePrefix="1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0" xfId="0" quotePrefix="1" applyNumberFormat="1" applyFont="1" applyAlignment="1">
      <alignment horizontal="right"/>
    </xf>
    <xf numFmtId="164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3" fontId="4" fillId="0" borderId="0" xfId="0" applyNumberFormat="1" applyFont="1"/>
    <xf numFmtId="0" fontId="5" fillId="0" borderId="1" xfId="0" applyFont="1" applyBorder="1"/>
    <xf numFmtId="3" fontId="3" fillId="0" borderId="1" xfId="0" applyNumberFormat="1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6" fillId="0" borderId="0" xfId="0" applyFont="1"/>
    <xf numFmtId="0" fontId="5" fillId="0" borderId="0" xfId="0" applyFont="1"/>
    <xf numFmtId="165" fontId="3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/>
    <xf numFmtId="0" fontId="0" fillId="2" borderId="0" xfId="0" applyFill="1"/>
    <xf numFmtId="164" fontId="2" fillId="0" borderId="0" xfId="0" quotePrefix="1" applyNumberFormat="1" applyFont="1" applyAlignment="1">
      <alignment horizontal="right"/>
    </xf>
    <xf numFmtId="3" fontId="0" fillId="0" borderId="0" xfId="0" applyNumberFormat="1"/>
    <xf numFmtId="3" fontId="6" fillId="0" borderId="0" xfId="0" applyNumberFormat="1" applyFont="1"/>
    <xf numFmtId="164" fontId="6" fillId="0" borderId="0" xfId="0" applyNumberFormat="1" applyFont="1"/>
    <xf numFmtId="1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3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/>
    <xf numFmtId="3" fontId="3" fillId="0" borderId="5" xfId="0" applyNumberFormat="1" applyFont="1" applyBorder="1"/>
    <xf numFmtId="164" fontId="3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" fontId="3" fillId="0" borderId="5" xfId="0" quotePrefix="1" applyNumberFormat="1" applyFont="1" applyBorder="1" applyAlignment="1">
      <alignment horizontal="right"/>
    </xf>
    <xf numFmtId="3" fontId="3" fillId="0" borderId="5" xfId="0" quotePrefix="1" applyNumberFormat="1" applyFont="1" applyBorder="1" applyAlignment="1">
      <alignment horizontal="right"/>
    </xf>
    <xf numFmtId="0" fontId="7" fillId="0" borderId="0" xfId="0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04204-1993-42B4-A675-3C38D918BCDD}">
  <dimension ref="A1:Y89"/>
  <sheetViews>
    <sheetView showGridLines="0" tabSelected="1" zoomScaleNormal="100" workbookViewId="0">
      <selection activeCell="V18" sqref="V18"/>
    </sheetView>
  </sheetViews>
  <sheetFormatPr defaultRowHeight="13.5" customHeight="1" x14ac:dyDescent="0.3"/>
  <cols>
    <col min="1" max="1" width="18.6640625" style="50" customWidth="1"/>
    <col min="2" max="2" width="8" customWidth="1"/>
    <col min="3" max="3" width="2.109375" customWidth="1"/>
    <col min="4" max="5" width="6.44140625" customWidth="1"/>
    <col min="6" max="6" width="7.6640625" customWidth="1"/>
    <col min="7" max="7" width="2.109375" customWidth="1"/>
    <col min="8" max="9" width="6.44140625" customWidth="1"/>
    <col min="10" max="10" width="2.109375" customWidth="1"/>
    <col min="11" max="12" width="8" customWidth="1"/>
    <col min="13" max="13" width="2.109375" customWidth="1"/>
    <col min="14" max="15" width="6.44140625" customWidth="1"/>
    <col min="16" max="16" width="2.109375" customWidth="1"/>
    <col min="17" max="18" width="6.44140625" customWidth="1"/>
  </cols>
  <sheetData>
    <row r="1" spans="1:25" ht="13.5" customHeight="1" x14ac:dyDescent="0.3">
      <c r="A1" s="42" t="s">
        <v>69</v>
      </c>
      <c r="U1" s="51" t="s">
        <v>94</v>
      </c>
      <c r="V1" s="52"/>
      <c r="W1" s="52"/>
      <c r="X1" s="52"/>
      <c r="Y1" s="52"/>
    </row>
    <row r="2" spans="1:25" ht="33.75" customHeight="1" x14ac:dyDescent="0.3">
      <c r="A2" s="43" t="s">
        <v>123</v>
      </c>
      <c r="B2" s="2"/>
      <c r="C2" s="3"/>
      <c r="D2" s="4"/>
      <c r="E2" s="3"/>
      <c r="F2" s="3"/>
      <c r="G2" s="3"/>
      <c r="H2" s="4"/>
      <c r="I2" s="5"/>
      <c r="J2" s="3"/>
      <c r="K2" s="6"/>
      <c r="L2" s="6"/>
      <c r="M2" s="6"/>
      <c r="N2" s="7"/>
      <c r="O2" s="8"/>
      <c r="P2" s="6"/>
      <c r="Q2" s="7"/>
      <c r="R2" s="6"/>
    </row>
    <row r="3" spans="1:25" ht="4.5" customHeight="1" thickBot="1" x14ac:dyDescent="0.35">
      <c r="A3" s="44"/>
      <c r="B3" s="4"/>
      <c r="C3" s="3"/>
      <c r="D3" s="4"/>
      <c r="E3" s="3"/>
      <c r="F3" s="3"/>
      <c r="G3" s="3"/>
      <c r="H3" s="4"/>
      <c r="I3" s="5"/>
      <c r="J3" s="3"/>
      <c r="K3" s="6"/>
      <c r="L3" s="6"/>
      <c r="M3" s="6"/>
      <c r="N3" s="7"/>
      <c r="O3" s="8"/>
      <c r="P3" s="6"/>
      <c r="Q3" s="7"/>
      <c r="R3" s="6"/>
    </row>
    <row r="4" spans="1:25" ht="13.2" customHeight="1" x14ac:dyDescent="0.3">
      <c r="A4" s="9" t="s">
        <v>0</v>
      </c>
      <c r="B4" s="10" t="s">
        <v>1</v>
      </c>
      <c r="C4" s="9"/>
      <c r="D4" s="59" t="s">
        <v>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25" ht="13.2" customHeight="1" x14ac:dyDescent="0.3">
      <c r="A5" s="3"/>
      <c r="B5" s="7" t="s">
        <v>3</v>
      </c>
      <c r="C5" s="3"/>
      <c r="D5" s="60" t="s">
        <v>4</v>
      </c>
      <c r="E5" s="60"/>
      <c r="F5" s="60"/>
      <c r="G5" s="3"/>
      <c r="H5" s="61" t="s">
        <v>5</v>
      </c>
      <c r="I5" s="61"/>
      <c r="J5" s="3"/>
      <c r="K5" s="62" t="s">
        <v>6</v>
      </c>
      <c r="L5" s="62"/>
      <c r="M5" s="6"/>
      <c r="N5" s="60" t="s">
        <v>7</v>
      </c>
      <c r="O5" s="60"/>
      <c r="P5" s="3"/>
      <c r="Q5" s="60" t="s">
        <v>8</v>
      </c>
      <c r="R5" s="60"/>
    </row>
    <row r="6" spans="1:25" ht="13.2" customHeight="1" x14ac:dyDescent="0.3">
      <c r="A6" s="3"/>
      <c r="B6" s="7"/>
      <c r="C6" s="3"/>
      <c r="D6" s="7" t="s">
        <v>9</v>
      </c>
      <c r="E6" s="6" t="s">
        <v>10</v>
      </c>
      <c r="F6" s="6" t="s">
        <v>11</v>
      </c>
      <c r="G6" s="3"/>
      <c r="H6" s="7" t="s">
        <v>9</v>
      </c>
      <c r="I6" s="6" t="s">
        <v>10</v>
      </c>
      <c r="J6" s="3"/>
      <c r="K6" s="7" t="s">
        <v>9</v>
      </c>
      <c r="L6" s="6" t="s">
        <v>10</v>
      </c>
      <c r="M6" s="6"/>
      <c r="N6" s="7" t="s">
        <v>9</v>
      </c>
      <c r="O6" s="6" t="s">
        <v>10</v>
      </c>
      <c r="P6" s="6"/>
      <c r="Q6" s="7" t="s">
        <v>9</v>
      </c>
      <c r="R6" s="6" t="s">
        <v>10</v>
      </c>
    </row>
    <row r="7" spans="1:25" ht="13.2" customHeight="1" x14ac:dyDescent="0.3">
      <c r="A7" s="11"/>
      <c r="B7" s="12"/>
      <c r="C7" s="12"/>
      <c r="D7" s="13"/>
      <c r="E7" s="14" t="s">
        <v>12</v>
      </c>
      <c r="F7" s="14" t="s">
        <v>13</v>
      </c>
      <c r="G7" s="11"/>
      <c r="H7" s="12"/>
      <c r="I7" s="14" t="s">
        <v>12</v>
      </c>
      <c r="J7" s="11"/>
      <c r="K7" s="14"/>
      <c r="L7" s="14" t="s">
        <v>12</v>
      </c>
      <c r="M7" s="14"/>
      <c r="N7" s="15"/>
      <c r="O7" s="14" t="s">
        <v>12</v>
      </c>
      <c r="P7" s="14"/>
      <c r="Q7" s="15"/>
      <c r="R7" s="14" t="s">
        <v>12</v>
      </c>
    </row>
    <row r="8" spans="1:25" ht="16.8" customHeight="1" x14ac:dyDescent="0.3">
      <c r="A8" s="2" t="s">
        <v>4</v>
      </c>
      <c r="B8" s="16">
        <f>B9+B18+B50+B86</f>
        <v>199897</v>
      </c>
      <c r="C8" s="16"/>
      <c r="D8" s="16">
        <f>SUM(D9,D18,D50,D86)</f>
        <v>421481</v>
      </c>
      <c r="E8" s="17">
        <f>SUM(E9,E18,E50,E86)</f>
        <v>100</v>
      </c>
      <c r="F8" s="17">
        <f>D8/B8</f>
        <v>2.1084908727994915</v>
      </c>
      <c r="G8" s="2"/>
      <c r="H8" s="16">
        <f>SUM(H9,H18,H50,H86)</f>
        <v>227871</v>
      </c>
      <c r="I8" s="18">
        <f>SUM(I9,I18,I50,I86)</f>
        <v>100</v>
      </c>
      <c r="J8" s="2"/>
      <c r="K8" s="19">
        <f>SUM(K9,K18,K50,K86)</f>
        <v>47422</v>
      </c>
      <c r="L8" s="20">
        <f>SUM(L9,L18,L50,L86)</f>
        <v>99.999999999999972</v>
      </c>
      <c r="M8" s="20"/>
      <c r="N8" s="19">
        <f>SUM(N9,N18,N50,N86)</f>
        <v>77715</v>
      </c>
      <c r="O8" s="20">
        <f>SUM(O9,O18,O50,O86)</f>
        <v>100</v>
      </c>
      <c r="P8" s="21"/>
      <c r="Q8" s="19">
        <f>SUM(Q9,Q18,Q50,Q86)</f>
        <v>68473</v>
      </c>
      <c r="R8" s="20">
        <f>SUM(R9,R18,R50,R86)</f>
        <v>99.999999999999986</v>
      </c>
      <c r="U8" s="54"/>
    </row>
    <row r="9" spans="1:25" ht="16.8" customHeight="1" x14ac:dyDescent="0.3">
      <c r="A9" s="2" t="s">
        <v>14</v>
      </c>
      <c r="B9" s="16">
        <f>SUM(B10:B16)</f>
        <v>185508</v>
      </c>
      <c r="C9" s="16"/>
      <c r="D9" s="16">
        <f>SUM(D10:D16)</f>
        <v>379646</v>
      </c>
      <c r="E9" s="17">
        <f>SUM(E10:E16)</f>
        <v>90.07428567361282</v>
      </c>
      <c r="F9" s="17">
        <f>D9/B9</f>
        <v>2.0465209047588244</v>
      </c>
      <c r="G9" s="2"/>
      <c r="H9" s="16">
        <f>SUM(H10:H16)</f>
        <v>216861</v>
      </c>
      <c r="I9" s="18">
        <f>SUM(I10:I16)</f>
        <v>95.16831891728215</v>
      </c>
      <c r="J9" s="17"/>
      <c r="K9" s="19">
        <f>SUM(K10:K16)</f>
        <v>43486</v>
      </c>
      <c r="L9" s="20">
        <f>SUM(L10:L16)</f>
        <v>91.700054826873583</v>
      </c>
      <c r="M9" s="20"/>
      <c r="N9" s="19">
        <f>SUM(N10:N16)</f>
        <v>59651</v>
      </c>
      <c r="O9" s="20">
        <f>SUM(O10:O16)</f>
        <v>76.756095991764781</v>
      </c>
      <c r="P9" s="20"/>
      <c r="Q9" s="19">
        <f>SUM(Q10:Q16)</f>
        <v>59648</v>
      </c>
      <c r="R9" s="20">
        <f>SUM(R10:R16)</f>
        <v>87.111708264571433</v>
      </c>
    </row>
    <row r="10" spans="1:25" ht="13.2" customHeight="1" x14ac:dyDescent="0.3">
      <c r="A10" s="3" t="s">
        <v>15</v>
      </c>
      <c r="B10" s="4">
        <v>5418</v>
      </c>
      <c r="C10" s="3"/>
      <c r="D10" s="4">
        <f>SUM(H10,K10,N10,Q10)</f>
        <v>8699</v>
      </c>
      <c r="E10" s="22">
        <f t="shared" ref="E10:E16" si="0">D10/D$8*100</f>
        <v>2.0639127267895825</v>
      </c>
      <c r="F10" s="22">
        <f>D10/B10</f>
        <v>1.6055740125507567</v>
      </c>
      <c r="G10" s="3"/>
      <c r="H10" s="23">
        <v>4484</v>
      </c>
      <c r="I10" s="8">
        <f>H10/H$8*100</f>
        <v>1.9677800158861811</v>
      </c>
      <c r="J10" s="24"/>
      <c r="K10" s="23">
        <v>1861</v>
      </c>
      <c r="L10" s="8">
        <f>K10/K$8*100</f>
        <v>3.9243389144279028</v>
      </c>
      <c r="M10" s="25"/>
      <c r="N10" s="7">
        <v>917</v>
      </c>
      <c r="O10" s="8">
        <f>N10/N$8*100</f>
        <v>1.179952390143473</v>
      </c>
      <c r="P10" s="8"/>
      <c r="Q10" s="7">
        <v>1437</v>
      </c>
      <c r="R10" s="8">
        <f>Q10/Q$8*100</f>
        <v>2.0986374191287074</v>
      </c>
    </row>
    <row r="11" spans="1:25" ht="13.2" customHeight="1" x14ac:dyDescent="0.3">
      <c r="A11" s="3" t="s">
        <v>16</v>
      </c>
      <c r="B11" s="4">
        <v>107174</v>
      </c>
      <c r="C11" s="4"/>
      <c r="D11" s="4">
        <f t="shared" ref="D11:D16" si="1">SUM(H11,K11,N11,Q11)</f>
        <v>212263</v>
      </c>
      <c r="E11" s="22">
        <f t="shared" si="0"/>
        <v>50.361226247446503</v>
      </c>
      <c r="F11" s="22">
        <f>D11/B11</f>
        <v>1.9805456547296918</v>
      </c>
      <c r="G11" s="3"/>
      <c r="H11" s="23">
        <v>130302</v>
      </c>
      <c r="I11" s="8">
        <f t="shared" ref="I11:I14" si="2">H11/H$8*100</f>
        <v>57.182353173506058</v>
      </c>
      <c r="J11" s="22"/>
      <c r="K11" s="4">
        <v>26964</v>
      </c>
      <c r="L11" s="8">
        <f>K11/K$8*100</f>
        <v>56.859685378094561</v>
      </c>
      <c r="M11" s="8"/>
      <c r="N11" s="4">
        <v>31176</v>
      </c>
      <c r="O11" s="8">
        <f>N11/N$8*100</f>
        <v>40.115807759119861</v>
      </c>
      <c r="P11" s="8"/>
      <c r="Q11" s="4">
        <v>23821</v>
      </c>
      <c r="R11" s="8">
        <f>Q11/Q$8*100</f>
        <v>34.788894892877487</v>
      </c>
    </row>
    <row r="12" spans="1:25" ht="13.2" customHeight="1" x14ac:dyDescent="0.3">
      <c r="A12" s="3" t="s">
        <v>17</v>
      </c>
      <c r="B12" s="4">
        <v>70066</v>
      </c>
      <c r="C12" s="4"/>
      <c r="D12" s="4">
        <f t="shared" si="1"/>
        <v>152420</v>
      </c>
      <c r="E12" s="22">
        <f t="shared" si="0"/>
        <v>36.162958709882531</v>
      </c>
      <c r="F12" s="22">
        <f t="shared" ref="F12:F61" si="3">D12/B12</f>
        <v>2.1753775012131418</v>
      </c>
      <c r="G12" s="3"/>
      <c r="H12" s="4">
        <v>78187</v>
      </c>
      <c r="I12" s="8">
        <f t="shared" si="2"/>
        <v>34.311957203856572</v>
      </c>
      <c r="J12" s="22"/>
      <c r="K12" s="4">
        <v>14023</v>
      </c>
      <c r="L12" s="8">
        <f>K12/K$8*100</f>
        <v>29.570663405170595</v>
      </c>
      <c r="M12" s="8"/>
      <c r="N12" s="4">
        <v>27088</v>
      </c>
      <c r="O12" s="8">
        <f>N12/N$8*100</f>
        <v>34.855561989319952</v>
      </c>
      <c r="P12" s="8"/>
      <c r="Q12" s="4">
        <v>33122</v>
      </c>
      <c r="R12" s="8">
        <f>Q12/Q$8*100</f>
        <v>48.372351145707064</v>
      </c>
    </row>
    <row r="13" spans="1:25" ht="13.2" customHeight="1" x14ac:dyDescent="0.3">
      <c r="A13" s="3" t="s">
        <v>18</v>
      </c>
      <c r="B13" s="4">
        <v>1414</v>
      </c>
      <c r="C13" s="4"/>
      <c r="D13" s="4">
        <f t="shared" si="1"/>
        <v>3138</v>
      </c>
      <c r="E13" s="22">
        <f t="shared" si="0"/>
        <v>0.74451754646116908</v>
      </c>
      <c r="F13" s="22">
        <f t="shared" si="3"/>
        <v>2.2192362093352194</v>
      </c>
      <c r="G13" s="3"/>
      <c r="H13" s="4">
        <v>1946</v>
      </c>
      <c r="I13" s="8">
        <f t="shared" si="2"/>
        <v>0.85399195158664332</v>
      </c>
      <c r="J13" s="22"/>
      <c r="K13" s="4">
        <v>280</v>
      </c>
      <c r="L13" s="8">
        <f>K13/K$8*100</f>
        <v>0.590443254185821</v>
      </c>
      <c r="M13" s="8"/>
      <c r="N13" s="4">
        <v>230</v>
      </c>
      <c r="O13" s="8">
        <f>N13/N$8*100</f>
        <v>0.2959531621952004</v>
      </c>
      <c r="P13" s="8"/>
      <c r="Q13" s="4">
        <v>682</v>
      </c>
      <c r="R13" s="8">
        <f>Q13/Q$8*100</f>
        <v>0.99601302703255301</v>
      </c>
    </row>
    <row r="14" spans="1:25" ht="13.2" customHeight="1" x14ac:dyDescent="0.3">
      <c r="A14" s="3" t="s">
        <v>19</v>
      </c>
      <c r="B14" s="4">
        <v>1289</v>
      </c>
      <c r="C14" s="4"/>
      <c r="D14" s="4">
        <f t="shared" si="1"/>
        <v>2681</v>
      </c>
      <c r="E14" s="22">
        <f t="shared" si="0"/>
        <v>0.63609035757246468</v>
      </c>
      <c r="F14" s="22">
        <f t="shared" si="3"/>
        <v>2.0799069045771916</v>
      </c>
      <c r="G14" s="3"/>
      <c r="H14" s="4">
        <v>1538</v>
      </c>
      <c r="I14" s="8">
        <f t="shared" si="2"/>
        <v>0.6749432793115403</v>
      </c>
      <c r="J14" s="22"/>
      <c r="K14" s="4">
        <v>340</v>
      </c>
      <c r="L14" s="8">
        <f>K14/K$8*100</f>
        <v>0.71696680865421114</v>
      </c>
      <c r="M14" s="8"/>
      <c r="N14" s="4">
        <v>238</v>
      </c>
      <c r="O14" s="8">
        <f>N14/N$8*100</f>
        <v>0.30624718522807698</v>
      </c>
      <c r="P14" s="8"/>
      <c r="Q14" s="4">
        <v>565</v>
      </c>
      <c r="R14" s="8">
        <f>Q14/Q$8*100</f>
        <v>0.82514275699910911</v>
      </c>
    </row>
    <row r="15" spans="1:25" ht="13.2" customHeight="1" x14ac:dyDescent="0.3">
      <c r="A15" s="3" t="s">
        <v>21</v>
      </c>
      <c r="B15" s="4">
        <v>134</v>
      </c>
      <c r="C15" s="4"/>
      <c r="D15" s="4">
        <f t="shared" si="1"/>
        <v>387</v>
      </c>
      <c r="E15" s="22">
        <f t="shared" si="0"/>
        <v>9.181908555783061E-2</v>
      </c>
      <c r="F15" s="22">
        <f>D15/B15</f>
        <v>2.8880597014925371</v>
      </c>
      <c r="G15" s="3"/>
      <c r="H15" s="23">
        <v>350</v>
      </c>
      <c r="I15" s="8">
        <f>IF(H15="-","-",(H15/H$8*100))</f>
        <v>0.15359567474579916</v>
      </c>
      <c r="J15" s="22"/>
      <c r="K15" s="23">
        <v>14</v>
      </c>
      <c r="L15" s="8">
        <f t="shared" ref="L15:L86" si="4">IF(K15="-","-",(K15/K$8*100))</f>
        <v>2.9522162709291044E-2</v>
      </c>
      <c r="M15" s="8"/>
      <c r="N15" s="23">
        <v>2</v>
      </c>
      <c r="O15" s="8">
        <f>IF(N15="-","-",(N15/N$8*100))</f>
        <v>2.573505758219134E-3</v>
      </c>
      <c r="P15" s="8"/>
      <c r="Q15" s="23">
        <v>21</v>
      </c>
      <c r="R15" s="8">
        <f t="shared" ref="R15:R66" si="5">IF(Q15="-","-",(Q15/Q$8*100))</f>
        <v>3.0669022826515561E-2</v>
      </c>
    </row>
    <row r="16" spans="1:25" ht="16.8" customHeight="1" x14ac:dyDescent="0.3">
      <c r="A16" s="3" t="s">
        <v>22</v>
      </c>
      <c r="B16" s="4">
        <v>13</v>
      </c>
      <c r="C16" s="4"/>
      <c r="D16" s="4">
        <f t="shared" si="1"/>
        <v>58</v>
      </c>
      <c r="E16" s="22">
        <f t="shared" si="0"/>
        <v>1.3760999902723966E-2</v>
      </c>
      <c r="F16" s="22">
        <f>D16/B16</f>
        <v>4.4615384615384617</v>
      </c>
      <c r="G16" s="3"/>
      <c r="H16" s="23">
        <v>54</v>
      </c>
      <c r="I16" s="8">
        <f>IF(H16="-","-",(H16/H$8*100))</f>
        <v>2.369761838935187E-2</v>
      </c>
      <c r="J16" s="23"/>
      <c r="K16" s="23">
        <v>4</v>
      </c>
      <c r="L16" s="8">
        <f t="shared" si="4"/>
        <v>8.434903631226013E-3</v>
      </c>
      <c r="M16" s="23"/>
      <c r="N16" s="23" t="s">
        <v>20</v>
      </c>
      <c r="O16" s="8" t="str">
        <f>IF(N16="-","-",(N16/N$8*100))</f>
        <v>-</v>
      </c>
      <c r="P16" s="23"/>
      <c r="Q16" s="23" t="s">
        <v>20</v>
      </c>
      <c r="R16" s="8" t="str">
        <f t="shared" si="5"/>
        <v>-</v>
      </c>
    </row>
    <row r="17" spans="1:21" ht="16.8" customHeight="1" x14ac:dyDescent="0.3">
      <c r="A17" s="2" t="s">
        <v>74</v>
      </c>
      <c r="B17" s="4"/>
      <c r="C17" s="4"/>
      <c r="D17" s="4"/>
      <c r="E17" s="22"/>
      <c r="F17" s="22"/>
      <c r="G17" s="3"/>
      <c r="H17" s="23"/>
      <c r="I17" s="8"/>
      <c r="J17" s="23"/>
      <c r="K17" s="23"/>
      <c r="L17" s="8"/>
      <c r="M17" s="23"/>
      <c r="N17" s="23"/>
      <c r="O17" s="8"/>
      <c r="P17" s="23"/>
      <c r="Q17" s="23"/>
      <c r="R17" s="8"/>
    </row>
    <row r="18" spans="1:21" ht="13.2" customHeight="1" x14ac:dyDescent="0.3">
      <c r="A18" s="2" t="s">
        <v>14</v>
      </c>
      <c r="B18" s="16">
        <f>SUM(B19:B49)</f>
        <v>13354</v>
      </c>
      <c r="C18" s="16"/>
      <c r="D18" s="16">
        <f>SUM(Q18,N18,K18,H18)</f>
        <v>39593</v>
      </c>
      <c r="E18" s="17">
        <f>SUM(E19:E49)</f>
        <v>9.3937805025612047</v>
      </c>
      <c r="F18" s="17">
        <f>D18/B18</f>
        <v>2.9648794368728471</v>
      </c>
      <c r="G18" s="2"/>
      <c r="H18" s="16">
        <f>SUM(H19:H49)</f>
        <v>9719</v>
      </c>
      <c r="I18" s="18">
        <f>SUM(I19:I49)</f>
        <v>4.2651324652983478</v>
      </c>
      <c r="J18" s="17"/>
      <c r="K18" s="19">
        <f>SUM(K19:K49)</f>
        <v>3387</v>
      </c>
      <c r="L18" s="20">
        <f>SUM(L19:L49)</f>
        <v>7.142254649740627</v>
      </c>
      <c r="M18" s="20"/>
      <c r="N18" s="19">
        <f>SUM(N19:N49)</f>
        <v>17791</v>
      </c>
      <c r="O18" s="26">
        <f>SUM(O19:O49)</f>
        <v>22.892620472238306</v>
      </c>
      <c r="P18" s="20"/>
      <c r="Q18" s="19">
        <f>SUM(Q19:Q49)</f>
        <v>8696</v>
      </c>
      <c r="R18" s="20">
        <f>SUM(R19:R49)</f>
        <v>12.699896309494255</v>
      </c>
      <c r="U18" s="54"/>
    </row>
    <row r="19" spans="1:21" ht="13.2" customHeight="1" x14ac:dyDescent="0.3">
      <c r="A19" s="3" t="s">
        <v>95</v>
      </c>
      <c r="B19" s="4">
        <v>5</v>
      </c>
      <c r="C19" s="16"/>
      <c r="D19" s="4">
        <f t="shared" ref="D19:D49" si="6">SUM(Q19,N19,K19,H19)</f>
        <v>7</v>
      </c>
      <c r="E19" s="22">
        <f t="shared" ref="E19:E49" si="7">D19/D$8*100</f>
        <v>1.6608103330873752E-3</v>
      </c>
      <c r="F19" s="22">
        <f t="shared" ref="F19:F20" si="8">D19/B19</f>
        <v>1.4</v>
      </c>
      <c r="G19" s="3"/>
      <c r="H19" s="4">
        <v>4</v>
      </c>
      <c r="I19" s="8">
        <f>IF(H19="-","-",(H19/H$8*100))</f>
        <v>1.7553791399519906E-3</v>
      </c>
      <c r="J19" s="22"/>
      <c r="K19" s="23">
        <v>3</v>
      </c>
      <c r="L19" s="8">
        <f t="shared" si="4"/>
        <v>6.3261777234195097E-3</v>
      </c>
      <c r="M19" s="8"/>
      <c r="N19" s="23" t="s">
        <v>20</v>
      </c>
      <c r="O19" s="8" t="str">
        <f t="shared" ref="O19:O61" si="9">IF(N19="-","-",(N19/N$8*100))</f>
        <v>-</v>
      </c>
      <c r="P19" s="8"/>
      <c r="Q19" s="23" t="s">
        <v>20</v>
      </c>
      <c r="R19" s="8" t="str">
        <f t="shared" ref="R19" si="10">IF(Q19="-","-",(Q19/Q$8*100))</f>
        <v>-</v>
      </c>
    </row>
    <row r="20" spans="1:21" ht="13.2" customHeight="1" x14ac:dyDescent="0.3">
      <c r="A20" s="3" t="s">
        <v>96</v>
      </c>
      <c r="B20" s="4">
        <v>4</v>
      </c>
      <c r="C20" s="4"/>
      <c r="D20" s="4">
        <f t="shared" si="6"/>
        <v>4</v>
      </c>
      <c r="E20" s="22">
        <f t="shared" si="7"/>
        <v>9.4903447604992872E-4</v>
      </c>
      <c r="F20" s="22">
        <f t="shared" si="8"/>
        <v>1</v>
      </c>
      <c r="G20" s="3"/>
      <c r="H20" s="23" t="s">
        <v>20</v>
      </c>
      <c r="I20" s="8" t="str">
        <f>IF(H20="-","-",(H20/H$8*100))</f>
        <v>-</v>
      </c>
      <c r="J20" s="22"/>
      <c r="K20" s="23" t="s">
        <v>20</v>
      </c>
      <c r="L20" s="8" t="str">
        <f t="shared" si="4"/>
        <v>-</v>
      </c>
      <c r="M20" s="8"/>
      <c r="N20" s="23" t="s">
        <v>20</v>
      </c>
      <c r="O20" s="8" t="str">
        <f t="shared" si="9"/>
        <v>-</v>
      </c>
      <c r="P20" s="8"/>
      <c r="Q20" s="23">
        <v>4</v>
      </c>
      <c r="R20" s="8">
        <f t="shared" si="5"/>
        <v>5.8417186336220117E-3</v>
      </c>
    </row>
    <row r="21" spans="1:21" ht="13.2" customHeight="1" x14ac:dyDescent="0.3">
      <c r="A21" s="3" t="s">
        <v>24</v>
      </c>
      <c r="B21" s="4">
        <v>177</v>
      </c>
      <c r="C21" s="4"/>
      <c r="D21" s="4">
        <f t="shared" si="6"/>
        <v>367</v>
      </c>
      <c r="E21" s="22">
        <f t="shared" si="7"/>
        <v>8.7073913177580953E-2</v>
      </c>
      <c r="F21" s="22">
        <f t="shared" si="3"/>
        <v>2.0734463276836159</v>
      </c>
      <c r="G21" s="3"/>
      <c r="H21" s="7">
        <v>224</v>
      </c>
      <c r="I21" s="8">
        <f>IF(H21="-","-",(H21/H$8*100))</f>
        <v>9.8301231837311473E-2</v>
      </c>
      <c r="J21" s="22"/>
      <c r="K21" s="4">
        <v>59</v>
      </c>
      <c r="L21" s="8">
        <f t="shared" si="4"/>
        <v>0.1244148285605837</v>
      </c>
      <c r="M21" s="8"/>
      <c r="N21" s="23">
        <v>4</v>
      </c>
      <c r="O21" s="8">
        <f t="shared" si="9"/>
        <v>5.147011516438268E-3</v>
      </c>
      <c r="P21" s="8"/>
      <c r="Q21" s="4">
        <v>80</v>
      </c>
      <c r="R21" s="8">
        <f t="shared" si="5"/>
        <v>0.11683437267244023</v>
      </c>
    </row>
    <row r="22" spans="1:21" ht="13.2" customHeight="1" x14ac:dyDescent="0.3">
      <c r="A22" s="3" t="s">
        <v>25</v>
      </c>
      <c r="B22" s="4">
        <v>2108</v>
      </c>
      <c r="C22" s="4"/>
      <c r="D22" s="4">
        <f t="shared" si="6"/>
        <v>4237</v>
      </c>
      <c r="E22" s="22">
        <f t="shared" si="7"/>
        <v>1.0052647687558871</v>
      </c>
      <c r="F22" s="22">
        <f t="shared" si="3"/>
        <v>2.0099620493358632</v>
      </c>
      <c r="G22" s="3"/>
      <c r="H22" s="7">
        <v>1822</v>
      </c>
      <c r="I22" s="8">
        <f t="shared" ref="I22:I49" si="11">IF(H22="-","-",(H22/H$8*100))</f>
        <v>0.79957519824813161</v>
      </c>
      <c r="J22" s="22"/>
      <c r="K22" s="4">
        <v>606</v>
      </c>
      <c r="L22" s="8">
        <f t="shared" si="4"/>
        <v>1.2778879001307411</v>
      </c>
      <c r="M22" s="8"/>
      <c r="N22" s="4">
        <v>1478</v>
      </c>
      <c r="O22" s="8">
        <f t="shared" si="9"/>
        <v>1.9018207553239401</v>
      </c>
      <c r="P22" s="8"/>
      <c r="Q22" s="7">
        <v>331</v>
      </c>
      <c r="R22" s="8">
        <f t="shared" si="5"/>
        <v>0.48340221693222146</v>
      </c>
    </row>
    <row r="23" spans="1:21" ht="13.2" customHeight="1" x14ac:dyDescent="0.3">
      <c r="A23" s="3" t="s">
        <v>26</v>
      </c>
      <c r="B23" s="4">
        <v>588</v>
      </c>
      <c r="C23" s="4"/>
      <c r="D23" s="4">
        <f t="shared" si="6"/>
        <v>1185</v>
      </c>
      <c r="E23" s="22">
        <f t="shared" si="7"/>
        <v>0.28115146352979137</v>
      </c>
      <c r="F23" s="22">
        <f t="shared" si="3"/>
        <v>2.0153061224489797</v>
      </c>
      <c r="G23" s="3"/>
      <c r="H23" s="7">
        <v>414</v>
      </c>
      <c r="I23" s="8">
        <f t="shared" si="11"/>
        <v>0.18168174098503101</v>
      </c>
      <c r="J23" s="22"/>
      <c r="K23" s="4">
        <v>263</v>
      </c>
      <c r="L23" s="8">
        <f t="shared" si="4"/>
        <v>0.55459491375311032</v>
      </c>
      <c r="M23" s="8"/>
      <c r="N23" s="23">
        <v>196</v>
      </c>
      <c r="O23" s="8">
        <f t="shared" si="9"/>
        <v>0.25220356430547514</v>
      </c>
      <c r="P23" s="8"/>
      <c r="Q23" s="7">
        <v>312</v>
      </c>
      <c r="R23" s="8">
        <f t="shared" si="5"/>
        <v>0.45565405342251686</v>
      </c>
    </row>
    <row r="24" spans="1:21" ht="16.8" customHeight="1" x14ac:dyDescent="0.3">
      <c r="A24" s="3" t="s">
        <v>77</v>
      </c>
      <c r="B24" s="4">
        <v>21</v>
      </c>
      <c r="C24" s="4"/>
      <c r="D24" s="4">
        <f t="shared" si="6"/>
        <v>50</v>
      </c>
      <c r="E24" s="22">
        <f t="shared" si="7"/>
        <v>1.186293095062411E-2</v>
      </c>
      <c r="F24" s="22">
        <f t="shared" ref="F24:F48" si="12">D24/B24</f>
        <v>2.3809523809523809</v>
      </c>
      <c r="G24" s="3"/>
      <c r="H24" s="7">
        <v>24</v>
      </c>
      <c r="I24" s="8">
        <f t="shared" si="11"/>
        <v>1.0532274839711944E-2</v>
      </c>
      <c r="J24" s="22"/>
      <c r="K24" s="7">
        <v>6</v>
      </c>
      <c r="L24" s="8">
        <f t="shared" si="4"/>
        <v>1.2652355446839019E-2</v>
      </c>
      <c r="M24" s="8"/>
      <c r="N24" s="23">
        <v>14</v>
      </c>
      <c r="O24" s="8">
        <f t="shared" si="9"/>
        <v>1.8014540307533938E-2</v>
      </c>
      <c r="P24" s="8"/>
      <c r="Q24" s="7">
        <v>6</v>
      </c>
      <c r="R24" s="8">
        <f t="shared" si="5"/>
        <v>8.7625779504330176E-3</v>
      </c>
    </row>
    <row r="25" spans="1:21" ht="13.2" customHeight="1" x14ac:dyDescent="0.3">
      <c r="A25" s="3" t="s">
        <v>27</v>
      </c>
      <c r="B25" s="4">
        <v>34</v>
      </c>
      <c r="C25" s="4"/>
      <c r="D25" s="4">
        <f t="shared" si="6"/>
        <v>101</v>
      </c>
      <c r="E25" s="22">
        <f t="shared" si="7"/>
        <v>2.39631205202607E-2</v>
      </c>
      <c r="F25" s="22">
        <f t="shared" si="12"/>
        <v>2.9705882352941178</v>
      </c>
      <c r="G25" s="3"/>
      <c r="H25" s="7">
        <v>88</v>
      </c>
      <c r="I25" s="8">
        <f t="shared" si="11"/>
        <v>3.8618341078943789E-2</v>
      </c>
      <c r="J25" s="22"/>
      <c r="K25" s="23">
        <v>5</v>
      </c>
      <c r="L25" s="8">
        <f t="shared" si="4"/>
        <v>1.0543629539032517E-2</v>
      </c>
      <c r="M25" s="8"/>
      <c r="N25" s="23" t="s">
        <v>20</v>
      </c>
      <c r="O25" s="8" t="str">
        <f t="shared" si="9"/>
        <v>-</v>
      </c>
      <c r="P25" s="8"/>
      <c r="Q25" s="7">
        <v>8</v>
      </c>
      <c r="R25" s="8">
        <f t="shared" si="5"/>
        <v>1.1683437267244023E-2</v>
      </c>
    </row>
    <row r="26" spans="1:21" ht="13.2" customHeight="1" x14ac:dyDescent="0.3">
      <c r="A26" s="3" t="s">
        <v>116</v>
      </c>
      <c r="B26" s="4">
        <v>9</v>
      </c>
      <c r="C26" s="4"/>
      <c r="D26" s="4">
        <f t="shared" si="6"/>
        <v>37</v>
      </c>
      <c r="E26" s="22">
        <f t="shared" si="7"/>
        <v>8.7785689034618405E-3</v>
      </c>
      <c r="F26" s="22">
        <f t="shared" si="12"/>
        <v>4.1111111111111107</v>
      </c>
      <c r="G26" s="3"/>
      <c r="H26" s="7">
        <v>37</v>
      </c>
      <c r="I26" s="8">
        <f t="shared" si="11"/>
        <v>1.6237257044555909E-2</v>
      </c>
      <c r="J26" s="22"/>
      <c r="K26" s="7" t="s">
        <v>20</v>
      </c>
      <c r="L26" s="8" t="str">
        <f t="shared" si="4"/>
        <v>-</v>
      </c>
      <c r="M26" s="8"/>
      <c r="N26" s="7" t="s">
        <v>20</v>
      </c>
      <c r="O26" s="8" t="str">
        <f t="shared" si="9"/>
        <v>-</v>
      </c>
      <c r="P26" s="8"/>
      <c r="Q26" s="23" t="s">
        <v>20</v>
      </c>
      <c r="R26" s="8" t="str">
        <f t="shared" si="5"/>
        <v>-</v>
      </c>
    </row>
    <row r="27" spans="1:21" ht="13.2" customHeight="1" x14ac:dyDescent="0.3">
      <c r="A27" s="3" t="s">
        <v>28</v>
      </c>
      <c r="B27" s="4">
        <v>199</v>
      </c>
      <c r="C27" s="4"/>
      <c r="D27" s="4">
        <f t="shared" si="6"/>
        <v>403</v>
      </c>
      <c r="E27" s="22">
        <f t="shared" si="7"/>
        <v>9.5615223462030316E-2</v>
      </c>
      <c r="F27" s="22">
        <f t="shared" si="12"/>
        <v>2.0251256281407035</v>
      </c>
      <c r="G27" s="3"/>
      <c r="H27" s="7">
        <v>189</v>
      </c>
      <c r="I27" s="8">
        <f t="shared" si="11"/>
        <v>8.2941664362731538E-2</v>
      </c>
      <c r="J27" s="22"/>
      <c r="K27" s="7">
        <v>94</v>
      </c>
      <c r="L27" s="8">
        <f t="shared" si="4"/>
        <v>0.19822023533381133</v>
      </c>
      <c r="M27" s="8"/>
      <c r="N27" s="7">
        <v>44</v>
      </c>
      <c r="O27" s="8">
        <f t="shared" si="9"/>
        <v>5.6617126680820952E-2</v>
      </c>
      <c r="P27" s="8"/>
      <c r="Q27" s="7">
        <v>76</v>
      </c>
      <c r="R27" s="8">
        <f t="shared" si="5"/>
        <v>0.11099265403881821</v>
      </c>
    </row>
    <row r="28" spans="1:21" ht="13.2" customHeight="1" x14ac:dyDescent="0.3">
      <c r="A28" s="3" t="s">
        <v>79</v>
      </c>
      <c r="B28" s="4">
        <v>6</v>
      </c>
      <c r="C28" s="4"/>
      <c r="D28" s="4">
        <f t="shared" si="6"/>
        <v>13</v>
      </c>
      <c r="E28" s="22">
        <f t="shared" si="7"/>
        <v>3.0843620471622687E-3</v>
      </c>
      <c r="F28" s="22">
        <f t="shared" si="12"/>
        <v>2.1666666666666665</v>
      </c>
      <c r="G28" s="3"/>
      <c r="H28" s="7">
        <v>12</v>
      </c>
      <c r="I28" s="8">
        <f t="shared" si="11"/>
        <v>5.2661374198559718E-3</v>
      </c>
      <c r="J28" s="22"/>
      <c r="K28" s="7" t="s">
        <v>20</v>
      </c>
      <c r="L28" s="8" t="str">
        <f t="shared" si="4"/>
        <v>-</v>
      </c>
      <c r="M28" s="8"/>
      <c r="N28" s="7">
        <v>1</v>
      </c>
      <c r="O28" s="8">
        <f t="shared" si="9"/>
        <v>1.286752879109567E-3</v>
      </c>
      <c r="P28" s="8"/>
      <c r="Q28" s="23" t="s">
        <v>20</v>
      </c>
      <c r="R28" s="8" t="str">
        <f t="shared" si="5"/>
        <v>-</v>
      </c>
    </row>
    <row r="29" spans="1:21" ht="16.8" customHeight="1" x14ac:dyDescent="0.3">
      <c r="A29" s="3" t="s">
        <v>29</v>
      </c>
      <c r="B29" s="4">
        <v>1129</v>
      </c>
      <c r="C29" s="4"/>
      <c r="D29" s="4">
        <f t="shared" si="6"/>
        <v>5538</v>
      </c>
      <c r="E29" s="22">
        <f t="shared" si="7"/>
        <v>1.3139382320911264</v>
      </c>
      <c r="F29" s="22">
        <f t="shared" si="12"/>
        <v>4.9052258635961028</v>
      </c>
      <c r="G29" s="3"/>
      <c r="H29" s="7">
        <v>135</v>
      </c>
      <c r="I29" s="8">
        <f t="shared" si="11"/>
        <v>5.9244045973379678E-2</v>
      </c>
      <c r="J29" s="22"/>
      <c r="K29" s="7">
        <v>18</v>
      </c>
      <c r="L29" s="8">
        <f t="shared" si="4"/>
        <v>3.7957066340517064E-2</v>
      </c>
      <c r="M29" s="8"/>
      <c r="N29" s="7">
        <v>5203</v>
      </c>
      <c r="O29" s="8">
        <f t="shared" si="9"/>
        <v>6.6949752300070777</v>
      </c>
      <c r="P29" s="8"/>
      <c r="Q29" s="7">
        <v>182</v>
      </c>
      <c r="R29" s="8">
        <f t="shared" si="5"/>
        <v>0.26579819782980152</v>
      </c>
    </row>
    <row r="30" spans="1:21" ht="13.2" customHeight="1" x14ac:dyDescent="0.3">
      <c r="A30" s="3" t="s">
        <v>98</v>
      </c>
      <c r="B30" s="4">
        <v>11</v>
      </c>
      <c r="C30" s="4"/>
      <c r="D30" s="4">
        <f t="shared" si="6"/>
        <v>20</v>
      </c>
      <c r="E30" s="22">
        <f t="shared" si="7"/>
        <v>4.745172380249644E-3</v>
      </c>
      <c r="F30" s="22">
        <f t="shared" si="12"/>
        <v>1.8181818181818181</v>
      </c>
      <c r="G30" s="3"/>
      <c r="H30" s="7">
        <v>14</v>
      </c>
      <c r="I30" s="8">
        <f t="shared" si="11"/>
        <v>6.1438269898319671E-3</v>
      </c>
      <c r="J30" s="22"/>
      <c r="K30" s="7">
        <v>4</v>
      </c>
      <c r="L30" s="8">
        <f t="shared" si="4"/>
        <v>8.434903631226013E-3</v>
      </c>
      <c r="M30" s="8"/>
      <c r="N30" s="7" t="s">
        <v>20</v>
      </c>
      <c r="O30" s="8" t="str">
        <f t="shared" si="9"/>
        <v>-</v>
      </c>
      <c r="P30" s="8"/>
      <c r="Q30" s="7">
        <v>2</v>
      </c>
      <c r="R30" s="8">
        <f t="shared" si="5"/>
        <v>2.9208593168110059E-3</v>
      </c>
    </row>
    <row r="31" spans="1:21" ht="13.2" customHeight="1" x14ac:dyDescent="0.3">
      <c r="A31" s="3" t="s">
        <v>30</v>
      </c>
      <c r="B31" s="4">
        <v>467</v>
      </c>
      <c r="C31" s="4"/>
      <c r="D31" s="4">
        <f t="shared" si="6"/>
        <v>2224</v>
      </c>
      <c r="E31" s="22">
        <f t="shared" si="7"/>
        <v>0.5276631686837604</v>
      </c>
      <c r="F31" s="22">
        <f t="shared" si="12"/>
        <v>4.7623126338329769</v>
      </c>
      <c r="G31" s="3"/>
      <c r="H31" s="7">
        <v>134</v>
      </c>
      <c r="I31" s="8">
        <f t="shared" si="11"/>
        <v>5.8805201188391672E-2</v>
      </c>
      <c r="J31" s="22"/>
      <c r="K31" s="7">
        <v>78</v>
      </c>
      <c r="L31" s="8">
        <f t="shared" si="4"/>
        <v>0.16448062080890727</v>
      </c>
      <c r="M31" s="8"/>
      <c r="N31" s="7">
        <v>1926</v>
      </c>
      <c r="O31" s="8">
        <f t="shared" si="9"/>
        <v>2.4782860451650257</v>
      </c>
      <c r="P31" s="8"/>
      <c r="Q31" s="7">
        <v>86</v>
      </c>
      <c r="R31" s="8">
        <f t="shared" si="5"/>
        <v>0.12559695062287327</v>
      </c>
    </row>
    <row r="32" spans="1:21" ht="13.2" customHeight="1" x14ac:dyDescent="0.3">
      <c r="A32" s="3" t="s">
        <v>80</v>
      </c>
      <c r="B32" s="4">
        <v>390</v>
      </c>
      <c r="C32" s="4"/>
      <c r="D32" s="4">
        <f t="shared" si="6"/>
        <v>493</v>
      </c>
      <c r="E32" s="22">
        <f t="shared" si="7"/>
        <v>0.11696849917315372</v>
      </c>
      <c r="F32" s="22">
        <f t="shared" si="12"/>
        <v>1.2641025641025641</v>
      </c>
      <c r="G32" s="3"/>
      <c r="H32" s="7">
        <v>489</v>
      </c>
      <c r="I32" s="8">
        <f t="shared" si="11"/>
        <v>0.21459509985913083</v>
      </c>
      <c r="J32" s="22"/>
      <c r="K32" s="7" t="s">
        <v>20</v>
      </c>
      <c r="L32" s="8" t="str">
        <f t="shared" si="4"/>
        <v>-</v>
      </c>
      <c r="M32" s="8"/>
      <c r="N32" s="7" t="s">
        <v>20</v>
      </c>
      <c r="O32" s="8" t="str">
        <f t="shared" si="9"/>
        <v>-</v>
      </c>
      <c r="P32" s="8"/>
      <c r="Q32" s="7">
        <v>4</v>
      </c>
      <c r="R32" s="8">
        <f t="shared" si="5"/>
        <v>5.8417186336220117E-3</v>
      </c>
    </row>
    <row r="33" spans="1:18" ht="13.2" customHeight="1" x14ac:dyDescent="0.3">
      <c r="A33" s="3" t="s">
        <v>81</v>
      </c>
      <c r="B33" s="4">
        <v>5</v>
      </c>
      <c r="C33" s="4"/>
      <c r="D33" s="4">
        <f t="shared" si="6"/>
        <v>21</v>
      </c>
      <c r="E33" s="22">
        <f t="shared" si="7"/>
        <v>4.9824309992621257E-3</v>
      </c>
      <c r="F33" s="22">
        <f t="shared" si="12"/>
        <v>4.2</v>
      </c>
      <c r="G33" s="3"/>
      <c r="H33" s="7">
        <v>21</v>
      </c>
      <c r="I33" s="8">
        <f t="shared" si="11"/>
        <v>9.2157404847479502E-3</v>
      </c>
      <c r="J33" s="22"/>
      <c r="K33" s="7" t="s">
        <v>20</v>
      </c>
      <c r="L33" s="8" t="str">
        <f t="shared" si="4"/>
        <v>-</v>
      </c>
      <c r="M33" s="8"/>
      <c r="N33" s="7" t="s">
        <v>20</v>
      </c>
      <c r="O33" s="8" t="str">
        <f t="shared" si="9"/>
        <v>-</v>
      </c>
      <c r="P33" s="8"/>
      <c r="Q33" s="23" t="s">
        <v>20</v>
      </c>
      <c r="R33" s="8" t="str">
        <f t="shared" si="5"/>
        <v>-</v>
      </c>
    </row>
    <row r="34" spans="1:18" ht="16.8" customHeight="1" x14ac:dyDescent="0.3">
      <c r="A34" s="3" t="s">
        <v>31</v>
      </c>
      <c r="B34" s="4">
        <v>608</v>
      </c>
      <c r="C34" s="4"/>
      <c r="D34" s="4">
        <f t="shared" si="6"/>
        <v>1317</v>
      </c>
      <c r="E34" s="22">
        <f t="shared" si="7"/>
        <v>0.31246960123943901</v>
      </c>
      <c r="F34" s="22">
        <f t="shared" si="12"/>
        <v>2.1661184210526314</v>
      </c>
      <c r="G34" s="3"/>
      <c r="H34" s="7">
        <v>346</v>
      </c>
      <c r="I34" s="8">
        <f t="shared" si="11"/>
        <v>0.15184029560584716</v>
      </c>
      <c r="J34" s="22"/>
      <c r="K34" s="23">
        <v>229</v>
      </c>
      <c r="L34" s="8">
        <f t="shared" si="4"/>
        <v>0.48289823288768924</v>
      </c>
      <c r="M34" s="8"/>
      <c r="N34" s="23">
        <v>221</v>
      </c>
      <c r="O34" s="8">
        <f t="shared" si="9"/>
        <v>0.28437238628321432</v>
      </c>
      <c r="P34" s="8"/>
      <c r="Q34" s="23">
        <v>521</v>
      </c>
      <c r="R34" s="8">
        <f t="shared" si="5"/>
        <v>0.760883852029267</v>
      </c>
    </row>
    <row r="35" spans="1:18" ht="13.2" customHeight="1" x14ac:dyDescent="0.3">
      <c r="A35" s="3" t="s">
        <v>32</v>
      </c>
      <c r="B35" s="4">
        <v>419</v>
      </c>
      <c r="C35" s="4"/>
      <c r="D35" s="4">
        <f t="shared" si="6"/>
        <v>1884</v>
      </c>
      <c r="E35" s="22">
        <f t="shared" si="7"/>
        <v>0.44699523821951648</v>
      </c>
      <c r="F35" s="22">
        <f t="shared" si="12"/>
        <v>4.4964200477326965</v>
      </c>
      <c r="G35" s="3"/>
      <c r="H35" s="7">
        <v>148</v>
      </c>
      <c r="I35" s="8">
        <f t="shared" si="11"/>
        <v>6.4949028178223636E-2</v>
      </c>
      <c r="J35" s="22"/>
      <c r="K35" s="7">
        <v>133</v>
      </c>
      <c r="L35" s="8">
        <f t="shared" si="4"/>
        <v>0.28046054573826495</v>
      </c>
      <c r="M35" s="8"/>
      <c r="N35" s="23">
        <v>1428</v>
      </c>
      <c r="O35" s="8">
        <f t="shared" si="9"/>
        <v>1.8374831113684618</v>
      </c>
      <c r="P35" s="8"/>
      <c r="Q35" s="7">
        <v>175</v>
      </c>
      <c r="R35" s="8">
        <f t="shared" si="5"/>
        <v>0.25557519022096303</v>
      </c>
    </row>
    <row r="36" spans="1:18" ht="13.2" customHeight="1" x14ac:dyDescent="0.3">
      <c r="A36" s="3" t="s">
        <v>33</v>
      </c>
      <c r="B36" s="4">
        <v>35</v>
      </c>
      <c r="C36" s="4"/>
      <c r="D36" s="4">
        <f t="shared" si="6"/>
        <v>53</v>
      </c>
      <c r="E36" s="22">
        <f t="shared" si="7"/>
        <v>1.2574706807661555E-2</v>
      </c>
      <c r="F36" s="22">
        <f t="shared" si="12"/>
        <v>1.5142857142857142</v>
      </c>
      <c r="G36" s="3"/>
      <c r="H36" s="7">
        <v>30</v>
      </c>
      <c r="I36" s="8">
        <f t="shared" si="11"/>
        <v>1.3165343549639927E-2</v>
      </c>
      <c r="J36" s="22"/>
      <c r="K36" s="27">
        <v>17</v>
      </c>
      <c r="L36" s="8">
        <f t="shared" si="4"/>
        <v>3.5848340432710561E-2</v>
      </c>
      <c r="M36" s="8"/>
      <c r="N36" s="28">
        <v>4</v>
      </c>
      <c r="O36" s="8">
        <f t="shared" si="9"/>
        <v>5.147011516438268E-3</v>
      </c>
      <c r="P36" s="8"/>
      <c r="Q36" s="28">
        <v>2</v>
      </c>
      <c r="R36" s="8">
        <f t="shared" si="5"/>
        <v>2.9208593168110059E-3</v>
      </c>
    </row>
    <row r="37" spans="1:18" ht="13.2" customHeight="1" x14ac:dyDescent="0.3">
      <c r="A37" s="3" t="s">
        <v>82</v>
      </c>
      <c r="B37" s="4">
        <v>48</v>
      </c>
      <c r="C37" s="4"/>
      <c r="D37" s="4">
        <f t="shared" si="6"/>
        <v>91</v>
      </c>
      <c r="E37" s="22">
        <f t="shared" si="7"/>
        <v>2.1590534330135878E-2</v>
      </c>
      <c r="F37" s="22">
        <f t="shared" si="12"/>
        <v>1.8958333333333333</v>
      </c>
      <c r="G37" s="3"/>
      <c r="H37" s="7">
        <v>59</v>
      </c>
      <c r="I37" s="8">
        <f t="shared" si="11"/>
        <v>2.5891842314291855E-2</v>
      </c>
      <c r="J37" s="22"/>
      <c r="K37" s="27">
        <v>2</v>
      </c>
      <c r="L37" s="8">
        <f t="shared" si="4"/>
        <v>4.2174518156130065E-3</v>
      </c>
      <c r="M37" s="8"/>
      <c r="N37" s="28">
        <v>30</v>
      </c>
      <c r="O37" s="8">
        <f t="shared" si="9"/>
        <v>3.8602586373287007E-2</v>
      </c>
      <c r="P37" s="8"/>
      <c r="Q37" s="28" t="s">
        <v>20</v>
      </c>
      <c r="R37" s="8" t="str">
        <f t="shared" si="5"/>
        <v>-</v>
      </c>
    </row>
    <row r="38" spans="1:18" ht="13.2" customHeight="1" x14ac:dyDescent="0.3">
      <c r="A38" s="3" t="s">
        <v>34</v>
      </c>
      <c r="B38" s="4">
        <v>56</v>
      </c>
      <c r="C38" s="4"/>
      <c r="D38" s="4">
        <f t="shared" si="6"/>
        <v>148</v>
      </c>
      <c r="E38" s="22">
        <f t="shared" si="7"/>
        <v>3.5114275613847362E-2</v>
      </c>
      <c r="F38" s="22">
        <f t="shared" si="12"/>
        <v>2.6428571428571428</v>
      </c>
      <c r="G38" s="3"/>
      <c r="H38" s="7">
        <v>45</v>
      </c>
      <c r="I38" s="8">
        <f t="shared" si="11"/>
        <v>1.974801532445989E-2</v>
      </c>
      <c r="J38" s="22"/>
      <c r="K38" s="7">
        <v>33</v>
      </c>
      <c r="L38" s="8">
        <f t="shared" si="4"/>
        <v>6.958795495761462E-2</v>
      </c>
      <c r="M38" s="8"/>
      <c r="N38" s="23">
        <v>56</v>
      </c>
      <c r="O38" s="8">
        <f t="shared" si="9"/>
        <v>7.2058161230135753E-2</v>
      </c>
      <c r="P38" s="8"/>
      <c r="Q38" s="7">
        <v>14</v>
      </c>
      <c r="R38" s="8">
        <f t="shared" si="5"/>
        <v>2.0446015217677041E-2</v>
      </c>
    </row>
    <row r="39" spans="1:18" ht="16.8" customHeight="1" x14ac:dyDescent="0.3">
      <c r="A39" s="3" t="s">
        <v>35</v>
      </c>
      <c r="B39" s="4">
        <v>834</v>
      </c>
      <c r="C39" s="4"/>
      <c r="D39" s="4">
        <f t="shared" si="6"/>
        <v>3159</v>
      </c>
      <c r="E39" s="22">
        <f t="shared" si="7"/>
        <v>0.74949997746043118</v>
      </c>
      <c r="F39" s="22">
        <f t="shared" si="12"/>
        <v>3.7877697841726619</v>
      </c>
      <c r="G39" s="3"/>
      <c r="H39" s="7">
        <v>760</v>
      </c>
      <c r="I39" s="8">
        <f t="shared" si="11"/>
        <v>0.3335220365908782</v>
      </c>
      <c r="J39" s="22"/>
      <c r="K39" s="7">
        <v>176</v>
      </c>
      <c r="L39" s="8">
        <f t="shared" si="4"/>
        <v>0.37113575977394458</v>
      </c>
      <c r="M39" s="8"/>
      <c r="N39" s="7">
        <v>1775</v>
      </c>
      <c r="O39" s="8">
        <f t="shared" si="9"/>
        <v>2.2839863604194814</v>
      </c>
      <c r="P39" s="8"/>
      <c r="Q39" s="7">
        <v>448</v>
      </c>
      <c r="R39" s="8">
        <f t="shared" si="5"/>
        <v>0.65427248696566531</v>
      </c>
    </row>
    <row r="40" spans="1:18" ht="13.2" customHeight="1" x14ac:dyDescent="0.3">
      <c r="A40" s="3" t="s">
        <v>36</v>
      </c>
      <c r="B40" s="4">
        <v>26</v>
      </c>
      <c r="C40" s="4"/>
      <c r="D40" s="4">
        <f t="shared" si="6"/>
        <v>51</v>
      </c>
      <c r="E40" s="22">
        <f t="shared" si="7"/>
        <v>1.2100189569636592E-2</v>
      </c>
      <c r="F40" s="22">
        <f t="shared" si="12"/>
        <v>1.9615384615384615</v>
      </c>
      <c r="G40" s="3"/>
      <c r="H40" s="23">
        <v>14</v>
      </c>
      <c r="I40" s="8">
        <f t="shared" si="11"/>
        <v>6.1438269898319671E-3</v>
      </c>
      <c r="J40" s="22"/>
      <c r="K40" s="7">
        <v>23</v>
      </c>
      <c r="L40" s="8">
        <f t="shared" si="4"/>
        <v>4.8500695879549575E-2</v>
      </c>
      <c r="M40" s="8"/>
      <c r="N40" s="23">
        <v>6</v>
      </c>
      <c r="O40" s="8">
        <f t="shared" si="9"/>
        <v>7.7205172746574024E-3</v>
      </c>
      <c r="P40" s="8"/>
      <c r="Q40" s="23">
        <v>8</v>
      </c>
      <c r="R40" s="8">
        <f t="shared" si="5"/>
        <v>1.1683437267244023E-2</v>
      </c>
    </row>
    <row r="41" spans="1:18" ht="13.2" customHeight="1" x14ac:dyDescent="0.3">
      <c r="A41" s="3" t="s">
        <v>37</v>
      </c>
      <c r="B41" s="4">
        <v>186</v>
      </c>
      <c r="C41" s="4"/>
      <c r="D41" s="4">
        <f t="shared" si="6"/>
        <v>369</v>
      </c>
      <c r="E41" s="22">
        <f t="shared" si="7"/>
        <v>8.7548430415605921E-2</v>
      </c>
      <c r="F41" s="22">
        <f t="shared" si="12"/>
        <v>1.9838709677419355</v>
      </c>
      <c r="G41" s="3"/>
      <c r="H41" s="7">
        <v>233</v>
      </c>
      <c r="I41" s="8">
        <f t="shared" si="11"/>
        <v>0.10225083490220345</v>
      </c>
      <c r="J41" s="22"/>
      <c r="K41" s="23">
        <v>46</v>
      </c>
      <c r="L41" s="8">
        <f t="shared" si="4"/>
        <v>9.7001391759099151E-2</v>
      </c>
      <c r="M41" s="8"/>
      <c r="N41" s="23">
        <v>52</v>
      </c>
      <c r="O41" s="8">
        <f t="shared" si="9"/>
        <v>6.6911149713697479E-2</v>
      </c>
      <c r="P41" s="8"/>
      <c r="Q41" s="7">
        <v>38</v>
      </c>
      <c r="R41" s="8">
        <f t="shared" si="5"/>
        <v>5.5496327019409104E-2</v>
      </c>
    </row>
    <row r="42" spans="1:18" ht="13.2" customHeight="1" x14ac:dyDescent="0.3">
      <c r="A42" s="3" t="s">
        <v>38</v>
      </c>
      <c r="B42" s="4">
        <v>800</v>
      </c>
      <c r="C42" s="4"/>
      <c r="D42" s="4">
        <f t="shared" si="6"/>
        <v>2491</v>
      </c>
      <c r="E42" s="22">
        <f t="shared" si="7"/>
        <v>0.59101121996009309</v>
      </c>
      <c r="F42" s="22">
        <f t="shared" si="12"/>
        <v>3.11375</v>
      </c>
      <c r="G42" s="30"/>
      <c r="H42" s="7">
        <v>1644</v>
      </c>
      <c r="I42" s="8">
        <f t="shared" si="11"/>
        <v>0.72146082652026799</v>
      </c>
      <c r="J42" s="31"/>
      <c r="K42" s="23">
        <v>538</v>
      </c>
      <c r="L42" s="8">
        <f t="shared" si="4"/>
        <v>1.1344945383998988</v>
      </c>
      <c r="M42" s="8"/>
      <c r="N42" s="7">
        <v>200</v>
      </c>
      <c r="O42" s="8">
        <f t="shared" si="9"/>
        <v>0.2573505758219134</v>
      </c>
      <c r="P42" s="8"/>
      <c r="Q42" s="23">
        <v>109</v>
      </c>
      <c r="R42" s="8">
        <f t="shared" si="5"/>
        <v>0.15918683276619983</v>
      </c>
    </row>
    <row r="43" spans="1:18" ht="13.2" customHeight="1" x14ac:dyDescent="0.3">
      <c r="A43" s="3" t="s">
        <v>117</v>
      </c>
      <c r="B43" s="4">
        <v>4</v>
      </c>
      <c r="C43" s="4"/>
      <c r="D43" s="4">
        <f t="shared" si="6"/>
        <v>6</v>
      </c>
      <c r="E43" s="22">
        <f t="shared" si="7"/>
        <v>1.4235517140748931E-3</v>
      </c>
      <c r="F43" s="22">
        <f t="shared" si="12"/>
        <v>1.5</v>
      </c>
      <c r="G43" s="3"/>
      <c r="H43" s="23" t="s">
        <v>20</v>
      </c>
      <c r="I43" s="8" t="str">
        <f t="shared" si="11"/>
        <v>-</v>
      </c>
      <c r="J43" s="22"/>
      <c r="K43" s="7">
        <v>4</v>
      </c>
      <c r="L43" s="8">
        <f t="shared" si="4"/>
        <v>8.434903631226013E-3</v>
      </c>
      <c r="M43" s="8"/>
      <c r="N43" s="23" t="s">
        <v>20</v>
      </c>
      <c r="O43" s="8" t="str">
        <f t="shared" si="9"/>
        <v>-</v>
      </c>
      <c r="P43" s="8"/>
      <c r="Q43" s="7">
        <v>2</v>
      </c>
      <c r="R43" s="8">
        <f t="shared" si="5"/>
        <v>2.9208593168110059E-3</v>
      </c>
    </row>
    <row r="44" spans="1:18" ht="16.8" customHeight="1" x14ac:dyDescent="0.3">
      <c r="A44" s="3" t="s">
        <v>39</v>
      </c>
      <c r="B44" s="4">
        <v>412</v>
      </c>
      <c r="C44" s="4"/>
      <c r="D44" s="4">
        <f t="shared" si="6"/>
        <v>2077</v>
      </c>
      <c r="E44" s="22">
        <f t="shared" si="7"/>
        <v>0.49278615168892548</v>
      </c>
      <c r="F44" s="22">
        <f t="shared" si="12"/>
        <v>5.04126213592233</v>
      </c>
      <c r="G44" s="3"/>
      <c r="H44" s="7">
        <v>119</v>
      </c>
      <c r="I44" s="8">
        <f t="shared" si="11"/>
        <v>5.2222529413571715E-2</v>
      </c>
      <c r="J44" s="22"/>
      <c r="K44" s="7">
        <v>25</v>
      </c>
      <c r="L44" s="8">
        <f t="shared" si="4"/>
        <v>5.271814769516258E-2</v>
      </c>
      <c r="M44" s="8"/>
      <c r="N44" s="23">
        <v>1811</v>
      </c>
      <c r="O44" s="8">
        <f t="shared" si="9"/>
        <v>2.330309464067426</v>
      </c>
      <c r="P44" s="8"/>
      <c r="Q44" s="7">
        <v>122</v>
      </c>
      <c r="R44" s="8">
        <f t="shared" si="5"/>
        <v>0.17817241832547137</v>
      </c>
    </row>
    <row r="45" spans="1:18" ht="13.2" customHeight="1" x14ac:dyDescent="0.3">
      <c r="A45" s="3" t="s">
        <v>40</v>
      </c>
      <c r="B45" s="4">
        <v>4439</v>
      </c>
      <c r="C45" s="4"/>
      <c r="D45" s="4">
        <f t="shared" si="6"/>
        <v>12142</v>
      </c>
      <c r="E45" s="22">
        <f t="shared" si="7"/>
        <v>2.8807941520495586</v>
      </c>
      <c r="F45" s="22">
        <f t="shared" si="12"/>
        <v>2.735300743410678</v>
      </c>
      <c r="G45" s="3"/>
      <c r="H45" s="7">
        <v>2470</v>
      </c>
      <c r="I45" s="8">
        <f t="shared" si="11"/>
        <v>1.0839466189203542</v>
      </c>
      <c r="J45" s="22"/>
      <c r="K45" s="23">
        <v>899</v>
      </c>
      <c r="L45" s="8">
        <f t="shared" si="4"/>
        <v>1.8957445911180464</v>
      </c>
      <c r="M45" s="8"/>
      <c r="N45" s="7">
        <v>2746</v>
      </c>
      <c r="O45" s="8">
        <f t="shared" si="9"/>
        <v>3.533423406034871</v>
      </c>
      <c r="P45" s="8"/>
      <c r="Q45" s="7">
        <v>6027</v>
      </c>
      <c r="R45" s="8">
        <f t="shared" si="5"/>
        <v>8.8020095512099665</v>
      </c>
    </row>
    <row r="46" spans="1:18" ht="13.2" customHeight="1" x14ac:dyDescent="0.3">
      <c r="A46" s="3" t="s">
        <v>41</v>
      </c>
      <c r="B46" s="4">
        <v>65</v>
      </c>
      <c r="C46" s="4"/>
      <c r="D46" s="4">
        <f t="shared" si="6"/>
        <v>270</v>
      </c>
      <c r="E46" s="22">
        <f t="shared" si="7"/>
        <v>6.405982713337019E-2</v>
      </c>
      <c r="F46" s="22">
        <f t="shared" si="12"/>
        <v>4.1538461538461542</v>
      </c>
      <c r="G46" s="3"/>
      <c r="H46" s="7">
        <v>60</v>
      </c>
      <c r="I46" s="8">
        <f t="shared" si="11"/>
        <v>2.6330687099279854E-2</v>
      </c>
      <c r="J46" s="31"/>
      <c r="K46" s="23">
        <v>13</v>
      </c>
      <c r="L46" s="8">
        <f t="shared" si="4"/>
        <v>2.7413436801484541E-2</v>
      </c>
      <c r="M46" s="23"/>
      <c r="N46" s="23">
        <v>182</v>
      </c>
      <c r="O46" s="8">
        <f t="shared" si="9"/>
        <v>0.2341890239979412</v>
      </c>
      <c r="P46" s="8"/>
      <c r="Q46" s="23">
        <v>15</v>
      </c>
      <c r="R46" s="8">
        <f t="shared" si="5"/>
        <v>2.1906444876082544E-2</v>
      </c>
    </row>
    <row r="47" spans="1:18" ht="13.2" customHeight="1" x14ac:dyDescent="0.3">
      <c r="A47" s="3" t="s">
        <v>42</v>
      </c>
      <c r="B47" s="4">
        <v>24</v>
      </c>
      <c r="C47" s="4"/>
      <c r="D47" s="4">
        <f t="shared" si="6"/>
        <v>63</v>
      </c>
      <c r="E47" s="22">
        <f t="shared" si="7"/>
        <v>1.4947292997786379E-2</v>
      </c>
      <c r="F47" s="22">
        <f t="shared" si="12"/>
        <v>2.625</v>
      </c>
      <c r="G47" s="3"/>
      <c r="H47" s="7">
        <v>51</v>
      </c>
      <c r="I47" s="8">
        <f t="shared" si="11"/>
        <v>2.2381084034387877E-2</v>
      </c>
      <c r="J47" s="22"/>
      <c r="K47" s="23">
        <v>8</v>
      </c>
      <c r="L47" s="8">
        <f t="shared" si="4"/>
        <v>1.6869807262452026E-2</v>
      </c>
      <c r="M47" s="8"/>
      <c r="N47" s="29" t="s">
        <v>20</v>
      </c>
      <c r="O47" s="8" t="str">
        <f t="shared" si="9"/>
        <v>-</v>
      </c>
      <c r="P47" s="8"/>
      <c r="Q47" s="23">
        <v>4</v>
      </c>
      <c r="R47" s="8">
        <f t="shared" si="5"/>
        <v>5.8417186336220117E-3</v>
      </c>
    </row>
    <row r="48" spans="1:18" ht="13.2" customHeight="1" x14ac:dyDescent="0.3">
      <c r="A48" s="3" t="s">
        <v>44</v>
      </c>
      <c r="B48" s="4">
        <v>234</v>
      </c>
      <c r="C48" s="4"/>
      <c r="D48" s="4">
        <f t="shared" si="6"/>
        <v>748</v>
      </c>
      <c r="E48" s="22">
        <f t="shared" si="7"/>
        <v>0.17746944702133668</v>
      </c>
      <c r="F48" s="22">
        <f t="shared" si="12"/>
        <v>3.1965811965811968</v>
      </c>
      <c r="G48" s="3"/>
      <c r="H48" s="7">
        <v>114</v>
      </c>
      <c r="I48" s="8">
        <f t="shared" si="11"/>
        <v>5.0028305488631727E-2</v>
      </c>
      <c r="J48" s="22"/>
      <c r="K48" s="7">
        <v>102</v>
      </c>
      <c r="L48" s="8">
        <f t="shared" si="4"/>
        <v>0.21509004259626335</v>
      </c>
      <c r="M48" s="8"/>
      <c r="N48" s="23">
        <v>414</v>
      </c>
      <c r="O48" s="8">
        <f t="shared" si="9"/>
        <v>0.5327156919513607</v>
      </c>
      <c r="P48" s="8"/>
      <c r="Q48" s="7">
        <v>118</v>
      </c>
      <c r="R48" s="8">
        <f t="shared" si="5"/>
        <v>0.17233069969184936</v>
      </c>
    </row>
    <row r="49" spans="1:18" ht="16.8" customHeight="1" x14ac:dyDescent="0.3">
      <c r="A49" s="3" t="s">
        <v>45</v>
      </c>
      <c r="B49" s="4">
        <v>11</v>
      </c>
      <c r="C49" s="32"/>
      <c r="D49" s="4">
        <f t="shared" si="6"/>
        <v>24</v>
      </c>
      <c r="E49" s="22">
        <f t="shared" si="7"/>
        <v>5.6942068562995723E-3</v>
      </c>
      <c r="F49" s="22">
        <f>D49/B49</f>
        <v>2.1818181818181817</v>
      </c>
      <c r="G49" s="3"/>
      <c r="H49" s="23">
        <v>19</v>
      </c>
      <c r="I49" s="8">
        <f t="shared" si="11"/>
        <v>8.338050914771954E-3</v>
      </c>
      <c r="J49" s="22"/>
      <c r="K49" s="23">
        <v>3</v>
      </c>
      <c r="L49" s="8">
        <f t="shared" si="4"/>
        <v>6.3261777234195097E-3</v>
      </c>
      <c r="M49" s="8"/>
      <c r="N49" s="23" t="s">
        <v>20</v>
      </c>
      <c r="O49" s="8" t="str">
        <f t="shared" si="9"/>
        <v>-</v>
      </c>
      <c r="P49" s="8"/>
      <c r="Q49" s="23">
        <v>2</v>
      </c>
      <c r="R49" s="8">
        <f t="shared" si="5"/>
        <v>2.9208593168110059E-3</v>
      </c>
    </row>
    <row r="50" spans="1:18" ht="16.8" customHeight="1" x14ac:dyDescent="0.3">
      <c r="A50" s="2" t="s">
        <v>46</v>
      </c>
      <c r="B50" s="16">
        <f>SUM(B51:B85)</f>
        <v>963</v>
      </c>
      <c r="C50" s="16"/>
      <c r="D50" s="16">
        <f>SUM(Q50,N50,K50,H50)</f>
        <v>2119</v>
      </c>
      <c r="E50" s="17">
        <f>SUM(E51:E85)</f>
        <v>0.50275101368744968</v>
      </c>
      <c r="F50" s="17">
        <f>D50/B50</f>
        <v>2.2004153686396677</v>
      </c>
      <c r="G50" s="2"/>
      <c r="H50" s="19">
        <f>SUM(H51:H85)</f>
        <v>1275</v>
      </c>
      <c r="I50" s="18">
        <f>SUM(I51:I85)</f>
        <v>0.55952710085969681</v>
      </c>
      <c r="J50" s="17"/>
      <c r="K50" s="19">
        <f>SUM(K51:K85)</f>
        <v>549</v>
      </c>
      <c r="L50" s="20">
        <f>SUM(L51:L85)</f>
        <v>1.1576905233857708</v>
      </c>
      <c r="M50" s="20"/>
      <c r="N50" s="19">
        <f>IF(SUM(N51:N85)=0,"-",SUM(N51:N85))</f>
        <v>176</v>
      </c>
      <c r="O50" s="26">
        <f>IF(SUM(O51:O85)=0,"-",SUM(O51:O85))</f>
        <v>0.22646850672328381</v>
      </c>
      <c r="P50" s="19"/>
      <c r="Q50" s="19">
        <f>SUM(Q51:Q85)</f>
        <v>119</v>
      </c>
      <c r="R50" s="26">
        <f>SUM(R51:R85)</f>
        <v>0.17379112935025487</v>
      </c>
    </row>
    <row r="51" spans="1:18" ht="13.2" customHeight="1" x14ac:dyDescent="0.3">
      <c r="A51" s="3" t="s">
        <v>99</v>
      </c>
      <c r="B51" s="4">
        <v>10</v>
      </c>
      <c r="C51" s="16"/>
      <c r="D51" s="4">
        <f t="shared" ref="D51:D82" si="13">SUM(Q51,N51,K51,H51)</f>
        <v>15</v>
      </c>
      <c r="E51" s="22">
        <f t="shared" ref="E51:E82" si="14">D51/D$8*100</f>
        <v>3.5588792851872328E-3</v>
      </c>
      <c r="F51" s="22">
        <f t="shared" ref="F51:F55" si="15">D51/B51</f>
        <v>1.5</v>
      </c>
      <c r="G51" s="3"/>
      <c r="H51" s="7">
        <v>10</v>
      </c>
      <c r="I51" s="8">
        <f t="shared" ref="I51:I82" si="16">IF(H51="-","-",(H51/H$8*100))</f>
        <v>4.3884478498799765E-3</v>
      </c>
      <c r="J51" s="22"/>
      <c r="K51" s="7">
        <v>2</v>
      </c>
      <c r="L51" s="8">
        <f t="shared" ref="L51" si="17">IF(K51="-","-",(K51/K$8*100))</f>
        <v>4.2174518156130065E-3</v>
      </c>
      <c r="M51" s="8"/>
      <c r="N51" s="7" t="s">
        <v>20</v>
      </c>
      <c r="O51" s="8" t="str">
        <f t="shared" ref="O51" si="18">IF(N51="-","-",(N51/N$8*100))</f>
        <v>-</v>
      </c>
      <c r="P51" s="7"/>
      <c r="Q51" s="7">
        <v>3</v>
      </c>
      <c r="R51" s="8">
        <f t="shared" ref="R51" si="19">IF(Q51="-","-",(Q51/Q$8*100))</f>
        <v>4.3812889752165088E-3</v>
      </c>
    </row>
    <row r="52" spans="1:18" ht="13.2" customHeight="1" x14ac:dyDescent="0.3">
      <c r="A52" s="3" t="s">
        <v>100</v>
      </c>
      <c r="B52" s="4">
        <v>5</v>
      </c>
      <c r="C52" s="4"/>
      <c r="D52" s="4">
        <f t="shared" si="13"/>
        <v>7</v>
      </c>
      <c r="E52" s="22">
        <f t="shared" si="14"/>
        <v>1.6608103330873752E-3</v>
      </c>
      <c r="F52" s="22">
        <f t="shared" si="15"/>
        <v>1.4</v>
      </c>
      <c r="G52" s="3"/>
      <c r="H52" s="7">
        <v>6</v>
      </c>
      <c r="I52" s="8">
        <f t="shared" si="16"/>
        <v>2.6330687099279859E-3</v>
      </c>
      <c r="J52" s="22"/>
      <c r="K52" s="7">
        <v>1</v>
      </c>
      <c r="L52" s="8">
        <f t="shared" si="4"/>
        <v>2.1087259078065032E-3</v>
      </c>
      <c r="M52" s="8"/>
      <c r="N52" s="7" t="s">
        <v>20</v>
      </c>
      <c r="O52" s="8" t="str">
        <f t="shared" si="9"/>
        <v>-</v>
      </c>
      <c r="P52" s="7"/>
      <c r="Q52" s="7" t="s">
        <v>20</v>
      </c>
      <c r="R52" s="8" t="str">
        <f t="shared" si="5"/>
        <v>-</v>
      </c>
    </row>
    <row r="53" spans="1:18" ht="13.2" customHeight="1" x14ac:dyDescent="0.3">
      <c r="A53" s="3" t="s">
        <v>101</v>
      </c>
      <c r="B53" s="4">
        <v>6</v>
      </c>
      <c r="C53" s="4"/>
      <c r="D53" s="4">
        <f t="shared" si="13"/>
        <v>20</v>
      </c>
      <c r="E53" s="22">
        <f t="shared" si="14"/>
        <v>4.745172380249644E-3</v>
      </c>
      <c r="F53" s="22">
        <f t="shared" si="15"/>
        <v>3.3333333333333335</v>
      </c>
      <c r="G53" s="3"/>
      <c r="H53" s="7">
        <v>12</v>
      </c>
      <c r="I53" s="8">
        <f t="shared" si="16"/>
        <v>5.2661374198559718E-3</v>
      </c>
      <c r="J53" s="22"/>
      <c r="K53" s="7">
        <v>8</v>
      </c>
      <c r="L53" s="8">
        <f t="shared" si="4"/>
        <v>1.6869807262452026E-2</v>
      </c>
      <c r="M53" s="8"/>
      <c r="N53" s="7" t="s">
        <v>20</v>
      </c>
      <c r="O53" s="8" t="str">
        <f t="shared" si="9"/>
        <v>-</v>
      </c>
      <c r="P53" s="7"/>
      <c r="Q53" s="7" t="s">
        <v>20</v>
      </c>
      <c r="R53" s="8" t="str">
        <f t="shared" si="5"/>
        <v>-</v>
      </c>
    </row>
    <row r="54" spans="1:18" ht="13.2" customHeight="1" x14ac:dyDescent="0.3">
      <c r="A54" s="3" t="s">
        <v>118</v>
      </c>
      <c r="B54" s="4">
        <v>6</v>
      </c>
      <c r="C54" s="4"/>
      <c r="D54" s="4">
        <f t="shared" si="13"/>
        <v>6</v>
      </c>
      <c r="E54" s="22">
        <f t="shared" si="14"/>
        <v>1.4235517140748931E-3</v>
      </c>
      <c r="F54" s="22">
        <f t="shared" si="15"/>
        <v>1</v>
      </c>
      <c r="G54" s="3"/>
      <c r="H54" s="23">
        <v>6</v>
      </c>
      <c r="I54" s="8">
        <f t="shared" si="16"/>
        <v>2.6330687099279859E-3</v>
      </c>
      <c r="J54" s="22"/>
      <c r="K54" s="7" t="s">
        <v>20</v>
      </c>
      <c r="L54" s="8" t="str">
        <f t="shared" si="4"/>
        <v>-</v>
      </c>
      <c r="M54" s="8"/>
      <c r="N54" s="7" t="s">
        <v>20</v>
      </c>
      <c r="O54" s="8" t="str">
        <f t="shared" si="9"/>
        <v>-</v>
      </c>
      <c r="P54" s="7"/>
      <c r="Q54" s="7" t="s">
        <v>20</v>
      </c>
      <c r="R54" s="8" t="str">
        <f t="shared" si="5"/>
        <v>-</v>
      </c>
    </row>
    <row r="55" spans="1:18" ht="13.2" customHeight="1" x14ac:dyDescent="0.3">
      <c r="A55" s="3" t="s">
        <v>86</v>
      </c>
      <c r="B55" s="4">
        <v>11</v>
      </c>
      <c r="C55" s="4"/>
      <c r="D55" s="4">
        <f t="shared" si="13"/>
        <v>21</v>
      </c>
      <c r="E55" s="22">
        <f t="shared" si="14"/>
        <v>4.9824309992621257E-3</v>
      </c>
      <c r="F55" s="22">
        <f t="shared" si="15"/>
        <v>1.9090909090909092</v>
      </c>
      <c r="G55" s="3"/>
      <c r="H55" s="7">
        <v>21</v>
      </c>
      <c r="I55" s="8">
        <f t="shared" si="16"/>
        <v>9.2157404847479502E-3</v>
      </c>
      <c r="J55" s="22"/>
      <c r="K55" s="7" t="s">
        <v>20</v>
      </c>
      <c r="L55" s="8" t="str">
        <f t="shared" si="4"/>
        <v>-</v>
      </c>
      <c r="M55" s="8"/>
      <c r="N55" s="7" t="s">
        <v>20</v>
      </c>
      <c r="O55" s="8" t="str">
        <f t="shared" si="9"/>
        <v>-</v>
      </c>
      <c r="P55" s="7"/>
      <c r="Q55" s="7" t="s">
        <v>20</v>
      </c>
      <c r="R55" s="8" t="str">
        <f t="shared" si="5"/>
        <v>-</v>
      </c>
    </row>
    <row r="56" spans="1:18" ht="13.2" customHeight="1" x14ac:dyDescent="0.3">
      <c r="A56" s="3" t="s">
        <v>48</v>
      </c>
      <c r="B56" s="4">
        <v>62</v>
      </c>
      <c r="C56" s="4"/>
      <c r="D56" s="4">
        <f>SUM(Q56,N56,K56,H56)</f>
        <v>111</v>
      </c>
      <c r="E56" s="22">
        <f>D56/D$8*100</f>
        <v>2.6335706710385522E-2</v>
      </c>
      <c r="F56" s="22">
        <f>D56/B56</f>
        <v>1.7903225806451613</v>
      </c>
      <c r="G56" s="3"/>
      <c r="H56" s="27">
        <v>73</v>
      </c>
      <c r="I56" s="8">
        <f>IF(H56="-","-",(H56/H$8*100))</f>
        <v>3.2035669304123826E-2</v>
      </c>
      <c r="J56" s="22"/>
      <c r="K56" s="23">
        <v>24</v>
      </c>
      <c r="L56" s="8">
        <f>IF(K56="-","-",(K56/K$8*100))</f>
        <v>5.0609421787356078E-2</v>
      </c>
      <c r="M56" s="23"/>
      <c r="N56" s="23">
        <v>8</v>
      </c>
      <c r="O56" s="8">
        <f>IF(N56="-","-",(N56/N$8*100))</f>
        <v>1.0294023032876536E-2</v>
      </c>
      <c r="P56" s="8"/>
      <c r="Q56" s="23">
        <v>6</v>
      </c>
      <c r="R56" s="8">
        <f>IF(Q56="-","-",(Q56/Q$8*100))</f>
        <v>8.7625779504330176E-3</v>
      </c>
    </row>
    <row r="57" spans="1:18" ht="13.2" customHeight="1" x14ac:dyDescent="0.3">
      <c r="A57" s="3" t="s">
        <v>49</v>
      </c>
      <c r="B57" s="4">
        <v>3</v>
      </c>
      <c r="C57" s="4"/>
      <c r="D57" s="4">
        <f>SUM(Q57,N57,K57,H57)</f>
        <v>3</v>
      </c>
      <c r="E57" s="22">
        <f>D57/D$8*100</f>
        <v>7.1177585703744654E-4</v>
      </c>
      <c r="F57" s="22">
        <f t="shared" ref="F57" si="20">D57/B57</f>
        <v>1</v>
      </c>
      <c r="G57" s="3"/>
      <c r="H57" s="28">
        <v>3</v>
      </c>
      <c r="I57" s="8">
        <f>IF(H57="-","-",(H57/H$8*100))</f>
        <v>1.3165343549639929E-3</v>
      </c>
      <c r="J57" s="22"/>
      <c r="K57" s="23" t="s">
        <v>20</v>
      </c>
      <c r="L57" s="8" t="str">
        <f>IF(K57="-","-",(K57/K$8*100))</f>
        <v>-</v>
      </c>
      <c r="M57" s="23"/>
      <c r="N57" s="23" t="s">
        <v>20</v>
      </c>
      <c r="O57" s="8" t="str">
        <f>IF(N57="-","-",(N57/N$8*100))</f>
        <v>-</v>
      </c>
      <c r="P57" s="8"/>
      <c r="Q57" s="23" t="s">
        <v>20</v>
      </c>
      <c r="R57" s="8" t="str">
        <f>IF(Q57="-","-",(Q57/Q$8*100))</f>
        <v>-</v>
      </c>
    </row>
    <row r="58" spans="1:18" ht="13.2" customHeight="1" x14ac:dyDescent="0.3">
      <c r="A58" s="3" t="s">
        <v>47</v>
      </c>
      <c r="B58" s="4">
        <v>517</v>
      </c>
      <c r="C58" s="4"/>
      <c r="D58" s="4">
        <f t="shared" si="13"/>
        <v>1173</v>
      </c>
      <c r="E58" s="22">
        <f t="shared" si="14"/>
        <v>0.27830436010164161</v>
      </c>
      <c r="F58" s="22">
        <f t="shared" si="3"/>
        <v>2.2688588007736943</v>
      </c>
      <c r="G58" s="3"/>
      <c r="H58" s="27">
        <v>698</v>
      </c>
      <c r="I58" s="8">
        <f t="shared" si="16"/>
        <v>0.30631365992162235</v>
      </c>
      <c r="J58" s="22"/>
      <c r="K58" s="4">
        <v>307</v>
      </c>
      <c r="L58" s="8">
        <f t="shared" si="4"/>
        <v>0.64737885369659653</v>
      </c>
      <c r="M58" s="8"/>
      <c r="N58" s="23">
        <v>152</v>
      </c>
      <c r="O58" s="8">
        <f t="shared" si="9"/>
        <v>0.19558643762465419</v>
      </c>
      <c r="P58" s="8"/>
      <c r="Q58" s="4">
        <v>16</v>
      </c>
      <c r="R58" s="8">
        <f t="shared" si="5"/>
        <v>2.3366874534488047E-2</v>
      </c>
    </row>
    <row r="59" spans="1:18" ht="13.2" customHeight="1" x14ac:dyDescent="0.3">
      <c r="A59" s="3" t="s">
        <v>50</v>
      </c>
      <c r="B59" s="4">
        <v>5</v>
      </c>
      <c r="C59" s="4"/>
      <c r="D59" s="4">
        <f t="shared" si="13"/>
        <v>29</v>
      </c>
      <c r="E59" s="22">
        <f t="shared" si="14"/>
        <v>6.8804999513619831E-3</v>
      </c>
      <c r="F59" s="22">
        <f t="shared" si="3"/>
        <v>5.8</v>
      </c>
      <c r="G59" s="3"/>
      <c r="H59" s="28">
        <v>29</v>
      </c>
      <c r="I59" s="8">
        <f t="shared" si="16"/>
        <v>1.272649876465193E-2</v>
      </c>
      <c r="J59" s="22"/>
      <c r="K59" s="23" t="s">
        <v>20</v>
      </c>
      <c r="L59" s="8" t="str">
        <f t="shared" si="4"/>
        <v>-</v>
      </c>
      <c r="M59" s="8"/>
      <c r="N59" s="23" t="s">
        <v>20</v>
      </c>
      <c r="O59" s="8" t="str">
        <f t="shared" si="9"/>
        <v>-</v>
      </c>
      <c r="P59" s="8"/>
      <c r="Q59" s="23" t="s">
        <v>20</v>
      </c>
      <c r="R59" s="8" t="str">
        <f t="shared" si="5"/>
        <v>-</v>
      </c>
    </row>
    <row r="60" spans="1:18" ht="16.8" customHeight="1" x14ac:dyDescent="0.3">
      <c r="A60" s="3" t="s">
        <v>103</v>
      </c>
      <c r="B60" s="4">
        <v>5</v>
      </c>
      <c r="C60" s="4"/>
      <c r="D60" s="4">
        <f t="shared" si="13"/>
        <v>6</v>
      </c>
      <c r="E60" s="22">
        <f t="shared" si="14"/>
        <v>1.4235517140748931E-3</v>
      </c>
      <c r="F60" s="22">
        <f t="shared" si="3"/>
        <v>1.2</v>
      </c>
      <c r="G60" s="3"/>
      <c r="H60" s="27">
        <v>4</v>
      </c>
      <c r="I60" s="8">
        <f t="shared" si="16"/>
        <v>1.7553791399519906E-3</v>
      </c>
      <c r="J60" s="22"/>
      <c r="K60" s="23">
        <v>2</v>
      </c>
      <c r="L60" s="8">
        <f t="shared" si="4"/>
        <v>4.2174518156130065E-3</v>
      </c>
      <c r="M60" s="8"/>
      <c r="N60" s="23" t="s">
        <v>20</v>
      </c>
      <c r="O60" s="8" t="str">
        <f t="shared" si="9"/>
        <v>-</v>
      </c>
      <c r="P60" s="8"/>
      <c r="Q60" s="23" t="s">
        <v>20</v>
      </c>
      <c r="R60" s="8" t="str">
        <f t="shared" si="5"/>
        <v>-</v>
      </c>
    </row>
    <row r="61" spans="1:18" ht="13.2" customHeight="1" x14ac:dyDescent="0.3">
      <c r="A61" s="3" t="s">
        <v>104</v>
      </c>
      <c r="B61" s="4">
        <v>4</v>
      </c>
      <c r="C61" s="4"/>
      <c r="D61" s="4">
        <f t="shared" si="13"/>
        <v>5</v>
      </c>
      <c r="E61" s="22">
        <f t="shared" si="14"/>
        <v>1.186293095062411E-3</v>
      </c>
      <c r="F61" s="22">
        <f t="shared" si="3"/>
        <v>1.25</v>
      </c>
      <c r="G61" s="3"/>
      <c r="H61" s="28" t="s">
        <v>20</v>
      </c>
      <c r="I61" s="8" t="str">
        <f t="shared" si="16"/>
        <v>-</v>
      </c>
      <c r="J61" s="22"/>
      <c r="K61" s="23" t="s">
        <v>20</v>
      </c>
      <c r="L61" s="8" t="str">
        <f t="shared" si="4"/>
        <v>-</v>
      </c>
      <c r="M61" s="8"/>
      <c r="N61" s="23" t="s">
        <v>20</v>
      </c>
      <c r="O61" s="8" t="str">
        <f t="shared" si="9"/>
        <v>-</v>
      </c>
      <c r="P61" s="8"/>
      <c r="Q61" s="28">
        <v>5</v>
      </c>
      <c r="R61" s="8">
        <f t="shared" si="5"/>
        <v>7.3021482920275146E-3</v>
      </c>
    </row>
    <row r="62" spans="1:18" ht="13.2" customHeight="1" x14ac:dyDescent="0.3">
      <c r="A62" s="3" t="s">
        <v>119</v>
      </c>
      <c r="B62" s="4">
        <v>4</v>
      </c>
      <c r="C62" s="4"/>
      <c r="D62" s="4">
        <f t="shared" si="13"/>
        <v>28</v>
      </c>
      <c r="E62" s="22">
        <f t="shared" si="14"/>
        <v>6.6432413323495006E-3</v>
      </c>
      <c r="F62" s="22">
        <f t="shared" ref="F62:F86" si="21">D62/B62</f>
        <v>7</v>
      </c>
      <c r="G62" s="3"/>
      <c r="H62" s="27">
        <v>28</v>
      </c>
      <c r="I62" s="8">
        <f t="shared" si="16"/>
        <v>1.2287653979663934E-2</v>
      </c>
      <c r="J62" s="22"/>
      <c r="K62" s="23" t="s">
        <v>20</v>
      </c>
      <c r="L62" s="8" t="str">
        <f t="shared" si="4"/>
        <v>-</v>
      </c>
      <c r="M62" s="8"/>
      <c r="N62" s="23" t="s">
        <v>20</v>
      </c>
      <c r="O62" s="8" t="str">
        <f t="shared" ref="O62:O86" si="22">IF(N62="-","-",(N62/N$8*100))</f>
        <v>-</v>
      </c>
      <c r="P62" s="8"/>
      <c r="Q62" s="28" t="s">
        <v>20</v>
      </c>
      <c r="R62" s="8" t="str">
        <f t="shared" si="5"/>
        <v>-</v>
      </c>
    </row>
    <row r="63" spans="1:18" ht="13.2" customHeight="1" x14ac:dyDescent="0.3">
      <c r="A63" s="3" t="s">
        <v>53</v>
      </c>
      <c r="B63" s="4">
        <v>4</v>
      </c>
      <c r="C63" s="4"/>
      <c r="D63" s="4">
        <f t="shared" si="13"/>
        <v>24</v>
      </c>
      <c r="E63" s="22">
        <f t="shared" si="14"/>
        <v>5.6942068562995723E-3</v>
      </c>
      <c r="F63" s="22">
        <f t="shared" si="21"/>
        <v>6</v>
      </c>
      <c r="G63" s="3"/>
      <c r="H63" s="27">
        <v>24</v>
      </c>
      <c r="I63" s="8">
        <f t="shared" si="16"/>
        <v>1.0532274839711944E-2</v>
      </c>
      <c r="J63" s="22"/>
      <c r="K63" s="23" t="s">
        <v>20</v>
      </c>
      <c r="L63" s="8" t="str">
        <f t="shared" si="4"/>
        <v>-</v>
      </c>
      <c r="M63" s="8"/>
      <c r="N63" s="23" t="s">
        <v>20</v>
      </c>
      <c r="O63" s="8" t="str">
        <f t="shared" si="22"/>
        <v>-</v>
      </c>
      <c r="P63" s="8"/>
      <c r="Q63" s="28" t="s">
        <v>20</v>
      </c>
      <c r="R63" s="8" t="str">
        <f t="shared" si="5"/>
        <v>-</v>
      </c>
    </row>
    <row r="64" spans="1:18" ht="13.2" customHeight="1" x14ac:dyDescent="0.3">
      <c r="A64" s="3" t="s">
        <v>87</v>
      </c>
      <c r="B64" s="4">
        <v>5</v>
      </c>
      <c r="C64" s="4"/>
      <c r="D64" s="4">
        <f t="shared" si="13"/>
        <v>14</v>
      </c>
      <c r="E64" s="22">
        <f t="shared" si="14"/>
        <v>3.3216206661747503E-3</v>
      </c>
      <c r="F64" s="22">
        <f t="shared" si="21"/>
        <v>2.8</v>
      </c>
      <c r="G64" s="3"/>
      <c r="H64" s="27">
        <v>14</v>
      </c>
      <c r="I64" s="8">
        <f t="shared" si="16"/>
        <v>6.1438269898319671E-3</v>
      </c>
      <c r="J64" s="22"/>
      <c r="K64" s="23" t="s">
        <v>20</v>
      </c>
      <c r="L64" s="8" t="str">
        <f t="shared" si="4"/>
        <v>-</v>
      </c>
      <c r="M64" s="8"/>
      <c r="N64" s="23" t="s">
        <v>20</v>
      </c>
      <c r="O64" s="8" t="str">
        <f t="shared" si="22"/>
        <v>-</v>
      </c>
      <c r="P64" s="8"/>
      <c r="Q64" s="28" t="s">
        <v>20</v>
      </c>
      <c r="R64" s="8" t="str">
        <f t="shared" si="5"/>
        <v>-</v>
      </c>
    </row>
    <row r="65" spans="1:18" ht="13.2" customHeight="1" x14ac:dyDescent="0.3">
      <c r="A65" s="3" t="s">
        <v>54</v>
      </c>
      <c r="B65" s="4">
        <v>8</v>
      </c>
      <c r="C65" s="4"/>
      <c r="D65" s="4">
        <f t="shared" si="13"/>
        <v>10</v>
      </c>
      <c r="E65" s="22">
        <f t="shared" si="14"/>
        <v>2.372586190124822E-3</v>
      </c>
      <c r="F65" s="22">
        <f t="shared" si="21"/>
        <v>1.25</v>
      </c>
      <c r="G65" s="3"/>
      <c r="H65" s="28">
        <v>9</v>
      </c>
      <c r="I65" s="8">
        <f t="shared" si="16"/>
        <v>3.9496030648919784E-3</v>
      </c>
      <c r="J65" s="22"/>
      <c r="K65" s="23" t="s">
        <v>20</v>
      </c>
      <c r="L65" s="8" t="str">
        <f t="shared" si="4"/>
        <v>-</v>
      </c>
      <c r="M65" s="23"/>
      <c r="N65" s="23" t="s">
        <v>20</v>
      </c>
      <c r="O65" s="8" t="str">
        <f t="shared" si="22"/>
        <v>-</v>
      </c>
      <c r="P65" s="23"/>
      <c r="Q65" s="23">
        <v>1</v>
      </c>
      <c r="R65" s="8">
        <f t="shared" si="5"/>
        <v>1.4604296584055029E-3</v>
      </c>
    </row>
    <row r="66" spans="1:18" ht="16.8" customHeight="1" x14ac:dyDescent="0.3">
      <c r="A66" s="3" t="s">
        <v>105</v>
      </c>
      <c r="B66" s="4">
        <v>3</v>
      </c>
      <c r="C66" s="4"/>
      <c r="D66" s="4">
        <f t="shared" si="13"/>
        <v>3</v>
      </c>
      <c r="E66" s="22">
        <f t="shared" si="14"/>
        <v>7.1177585703744654E-4</v>
      </c>
      <c r="F66" s="22">
        <f t="shared" si="21"/>
        <v>1</v>
      </c>
      <c r="G66" s="3"/>
      <c r="H66" s="27">
        <v>3</v>
      </c>
      <c r="I66" s="8">
        <f t="shared" si="16"/>
        <v>1.3165343549639929E-3</v>
      </c>
      <c r="J66" s="22"/>
      <c r="K66" s="23" t="s">
        <v>20</v>
      </c>
      <c r="L66" s="8" t="str">
        <f t="shared" si="4"/>
        <v>-</v>
      </c>
      <c r="M66" s="23"/>
      <c r="N66" s="23" t="s">
        <v>20</v>
      </c>
      <c r="O66" s="8" t="str">
        <f t="shared" si="22"/>
        <v>-</v>
      </c>
      <c r="P66" s="23"/>
      <c r="Q66" s="23" t="s">
        <v>20</v>
      </c>
      <c r="R66" s="8" t="str">
        <f t="shared" si="5"/>
        <v>-</v>
      </c>
    </row>
    <row r="67" spans="1:18" ht="13.2" customHeight="1" x14ac:dyDescent="0.3">
      <c r="A67" s="3" t="s">
        <v>76</v>
      </c>
      <c r="B67" s="4">
        <v>4</v>
      </c>
      <c r="C67" s="4"/>
      <c r="D67" s="4">
        <f>SUM(Q67,N67,K67,H67)</f>
        <v>8</v>
      </c>
      <c r="E67" s="22">
        <f>D67/D$8*100</f>
        <v>1.8980689520998574E-3</v>
      </c>
      <c r="F67" s="22">
        <f>D67/B67</f>
        <v>2</v>
      </c>
      <c r="G67" s="3"/>
      <c r="H67" s="7">
        <v>8</v>
      </c>
      <c r="I67" s="8">
        <f>IF(H67="-","-",(H67/H$8*100))</f>
        <v>3.5107582799039812E-3</v>
      </c>
      <c r="J67" s="22"/>
      <c r="K67" s="23" t="s">
        <v>20</v>
      </c>
      <c r="L67" s="8" t="str">
        <f>IF(K67="-","-",(K67/K$8*100))</f>
        <v>-</v>
      </c>
      <c r="M67" s="8"/>
      <c r="N67" s="23" t="s">
        <v>20</v>
      </c>
      <c r="O67" s="8" t="str">
        <f>IF(N67="-","-",(N67/N$8*100))</f>
        <v>-</v>
      </c>
      <c r="P67" s="8"/>
      <c r="Q67" s="7" t="s">
        <v>20</v>
      </c>
      <c r="R67" s="8" t="str">
        <f t="shared" ref="R67:R86" si="23">IF(Q67="-","-",(Q67/Q$8*100))</f>
        <v>-</v>
      </c>
    </row>
    <row r="68" spans="1:18" ht="13.2" customHeight="1" x14ac:dyDescent="0.3">
      <c r="A68" s="3" t="s">
        <v>106</v>
      </c>
      <c r="B68" s="4">
        <v>3</v>
      </c>
      <c r="C68" s="4"/>
      <c r="D68" s="4">
        <f t="shared" ref="D68:D70" si="24">SUM(Q68,N68,K68,H68)</f>
        <v>5</v>
      </c>
      <c r="E68" s="22">
        <f t="shared" ref="E68:E70" si="25">D68/D$8*100</f>
        <v>1.186293095062411E-3</v>
      </c>
      <c r="F68" s="22">
        <f t="shared" ref="F68:F70" si="26">D68/B68</f>
        <v>1.6666666666666667</v>
      </c>
      <c r="G68" s="3"/>
      <c r="H68" s="27">
        <v>5</v>
      </c>
      <c r="I68" s="8">
        <f t="shared" ref="I68:I70" si="27">IF(H68="-","-",(H68/H$8*100))</f>
        <v>2.1942239249399882E-3</v>
      </c>
      <c r="J68" s="22"/>
      <c r="K68" s="23" t="s">
        <v>20</v>
      </c>
      <c r="L68" s="8" t="str">
        <f t="shared" ref="L68:L70" si="28">IF(K68="-","-",(K68/K$8*100))</f>
        <v>-</v>
      </c>
      <c r="M68" s="23"/>
      <c r="N68" s="23" t="s">
        <v>20</v>
      </c>
      <c r="O68" s="8" t="str">
        <f t="shared" ref="O68:O70" si="29">IF(N68="-","-",(N68/N$8*100))</f>
        <v>-</v>
      </c>
      <c r="P68" s="23"/>
      <c r="Q68" s="23" t="s">
        <v>20</v>
      </c>
      <c r="R68" s="8" t="str">
        <f t="shared" si="23"/>
        <v>-</v>
      </c>
    </row>
    <row r="69" spans="1:18" ht="13.2" customHeight="1" x14ac:dyDescent="0.3">
      <c r="A69" s="3" t="s">
        <v>120</v>
      </c>
      <c r="B69" s="4">
        <v>3</v>
      </c>
      <c r="C69" s="4"/>
      <c r="D69" s="4">
        <f t="shared" si="24"/>
        <v>7</v>
      </c>
      <c r="E69" s="22">
        <f t="shared" si="25"/>
        <v>1.6608103330873752E-3</v>
      </c>
      <c r="F69" s="22">
        <f t="shared" si="26"/>
        <v>2.3333333333333335</v>
      </c>
      <c r="G69" s="3"/>
      <c r="H69" s="27">
        <v>6</v>
      </c>
      <c r="I69" s="8">
        <f t="shared" si="27"/>
        <v>2.6330687099279859E-3</v>
      </c>
      <c r="J69" s="22"/>
      <c r="K69" s="23">
        <v>1</v>
      </c>
      <c r="L69" s="8">
        <f t="shared" si="28"/>
        <v>2.1087259078065032E-3</v>
      </c>
      <c r="M69" s="23"/>
      <c r="N69" s="23" t="s">
        <v>20</v>
      </c>
      <c r="O69" s="8" t="str">
        <f t="shared" si="29"/>
        <v>-</v>
      </c>
      <c r="P69" s="23"/>
      <c r="Q69" s="23" t="s">
        <v>20</v>
      </c>
      <c r="R69" s="8" t="str">
        <f t="shared" si="23"/>
        <v>-</v>
      </c>
    </row>
    <row r="70" spans="1:18" ht="13.2" customHeight="1" x14ac:dyDescent="0.3">
      <c r="A70" s="3" t="s">
        <v>107</v>
      </c>
      <c r="B70" s="4">
        <v>10</v>
      </c>
      <c r="C70" s="4"/>
      <c r="D70" s="4">
        <f t="shared" si="24"/>
        <v>20</v>
      </c>
      <c r="E70" s="22">
        <f t="shared" si="25"/>
        <v>4.745172380249644E-3</v>
      </c>
      <c r="F70" s="22">
        <f t="shared" si="26"/>
        <v>2</v>
      </c>
      <c r="G70" s="3"/>
      <c r="H70" s="27">
        <v>20</v>
      </c>
      <c r="I70" s="8">
        <f t="shared" si="27"/>
        <v>8.7768956997599529E-3</v>
      </c>
      <c r="J70" s="22"/>
      <c r="K70" s="23" t="s">
        <v>20</v>
      </c>
      <c r="L70" s="8" t="str">
        <f t="shared" si="28"/>
        <v>-</v>
      </c>
      <c r="M70" s="23"/>
      <c r="N70" s="23" t="s">
        <v>20</v>
      </c>
      <c r="O70" s="8" t="str">
        <f t="shared" si="29"/>
        <v>-</v>
      </c>
      <c r="P70" s="23"/>
      <c r="Q70" s="23" t="s">
        <v>20</v>
      </c>
      <c r="R70" s="8" t="str">
        <f t="shared" si="23"/>
        <v>-</v>
      </c>
    </row>
    <row r="71" spans="1:18" ht="13.2" customHeight="1" x14ac:dyDescent="0.3">
      <c r="A71" s="3" t="s">
        <v>88</v>
      </c>
      <c r="B71" s="4">
        <v>3</v>
      </c>
      <c r="C71" s="4"/>
      <c r="D71" s="4">
        <f t="shared" si="13"/>
        <v>6</v>
      </c>
      <c r="E71" s="22">
        <f t="shared" si="14"/>
        <v>1.4235517140748931E-3</v>
      </c>
      <c r="F71" s="22">
        <f t="shared" si="21"/>
        <v>2</v>
      </c>
      <c r="G71" s="3"/>
      <c r="H71" s="27">
        <v>6</v>
      </c>
      <c r="I71" s="8">
        <f t="shared" si="16"/>
        <v>2.6330687099279859E-3</v>
      </c>
      <c r="J71" s="22"/>
      <c r="K71" s="23" t="s">
        <v>20</v>
      </c>
      <c r="L71" s="8" t="str">
        <f t="shared" si="4"/>
        <v>-</v>
      </c>
      <c r="M71" s="23"/>
      <c r="N71" s="23" t="s">
        <v>20</v>
      </c>
      <c r="O71" s="8" t="str">
        <f t="shared" si="22"/>
        <v>-</v>
      </c>
      <c r="P71" s="23"/>
      <c r="Q71" s="23" t="s">
        <v>20</v>
      </c>
      <c r="R71" s="8" t="str">
        <f t="shared" si="23"/>
        <v>-</v>
      </c>
    </row>
    <row r="72" spans="1:18" ht="13.2" customHeight="1" x14ac:dyDescent="0.3">
      <c r="A72" s="3" t="s">
        <v>57</v>
      </c>
      <c r="B72" s="4">
        <v>42</v>
      </c>
      <c r="C72" s="4"/>
      <c r="D72" s="4">
        <f t="shared" si="13"/>
        <v>84</v>
      </c>
      <c r="E72" s="22">
        <f t="shared" si="14"/>
        <v>1.9929723997048503E-2</v>
      </c>
      <c r="F72" s="22">
        <f t="shared" si="21"/>
        <v>2</v>
      </c>
      <c r="G72" s="3"/>
      <c r="H72" s="27">
        <v>47</v>
      </c>
      <c r="I72" s="8">
        <f t="shared" si="16"/>
        <v>2.0625704894435888E-2</v>
      </c>
      <c r="J72" s="22"/>
      <c r="K72" s="7">
        <v>26</v>
      </c>
      <c r="L72" s="8">
        <f t="shared" si="4"/>
        <v>5.4826873602969083E-2</v>
      </c>
      <c r="M72" s="8"/>
      <c r="N72" s="23">
        <v>9</v>
      </c>
      <c r="O72" s="8">
        <f t="shared" si="22"/>
        <v>1.1580775911986103E-2</v>
      </c>
      <c r="P72" s="23"/>
      <c r="Q72" s="23">
        <v>2</v>
      </c>
      <c r="R72" s="8">
        <f t="shared" si="23"/>
        <v>2.9208593168110059E-3</v>
      </c>
    </row>
    <row r="73" spans="1:18" ht="13.2" customHeight="1" x14ac:dyDescent="0.3">
      <c r="A73" s="3" t="s">
        <v>78</v>
      </c>
      <c r="B73" s="4">
        <v>33</v>
      </c>
      <c r="C73" s="4"/>
      <c r="D73" s="4">
        <f>SUM(Q73,N73,K73,H73)</f>
        <v>99</v>
      </c>
      <c r="E73" s="22">
        <f>D73/D$8*100</f>
        <v>2.3488603282235735E-2</v>
      </c>
      <c r="F73" s="22">
        <f>D73/B73</f>
        <v>3</v>
      </c>
      <c r="G73" s="3"/>
      <c r="H73" s="7">
        <v>21</v>
      </c>
      <c r="I73" s="8">
        <f>IF(H73="-","-",(H73/H$8*100))</f>
        <v>9.2157404847479502E-3</v>
      </c>
      <c r="J73" s="22"/>
      <c r="K73" s="23">
        <v>27</v>
      </c>
      <c r="L73" s="8">
        <f>IF(K73="-","-",(K73/K$8*100))</f>
        <v>5.6935599510775585E-2</v>
      </c>
      <c r="M73" s="8"/>
      <c r="N73" s="23" t="s">
        <v>20</v>
      </c>
      <c r="O73" s="8" t="str">
        <f>IF(N73="-","-",(N73/N$8*100))</f>
        <v>-</v>
      </c>
      <c r="P73" s="8"/>
      <c r="Q73" s="7">
        <v>51</v>
      </c>
      <c r="R73" s="8">
        <f t="shared" si="23"/>
        <v>7.4481912578680656E-2</v>
      </c>
    </row>
    <row r="74" spans="1:18" ht="13.2" customHeight="1" x14ac:dyDescent="0.3">
      <c r="A74" s="3" t="s">
        <v>59</v>
      </c>
      <c r="B74" s="4">
        <v>23</v>
      </c>
      <c r="C74" s="4"/>
      <c r="D74" s="4">
        <f t="shared" si="13"/>
        <v>30</v>
      </c>
      <c r="E74" s="22">
        <f t="shared" si="14"/>
        <v>7.1177585703744656E-3</v>
      </c>
      <c r="F74" s="22">
        <f t="shared" si="21"/>
        <v>1.3043478260869565</v>
      </c>
      <c r="G74" s="3"/>
      <c r="H74" s="27">
        <v>19</v>
      </c>
      <c r="I74" s="8">
        <f t="shared" si="16"/>
        <v>8.338050914771954E-3</v>
      </c>
      <c r="J74" s="22"/>
      <c r="K74" s="23">
        <v>10</v>
      </c>
      <c r="L74" s="8">
        <f t="shared" si="4"/>
        <v>2.1087259078065034E-2</v>
      </c>
      <c r="M74" s="8"/>
      <c r="N74" s="23">
        <v>1</v>
      </c>
      <c r="O74" s="8">
        <f t="shared" si="22"/>
        <v>1.286752879109567E-3</v>
      </c>
      <c r="P74" s="8"/>
      <c r="Q74" s="23" t="s">
        <v>20</v>
      </c>
      <c r="R74" s="8" t="str">
        <f t="shared" si="23"/>
        <v>-</v>
      </c>
    </row>
    <row r="75" spans="1:18" ht="13.2" customHeight="1" x14ac:dyDescent="0.3">
      <c r="A75" s="3" t="s">
        <v>60</v>
      </c>
      <c r="B75" s="4">
        <v>28</v>
      </c>
      <c r="C75" s="4"/>
      <c r="D75" s="4">
        <f t="shared" si="13"/>
        <v>51</v>
      </c>
      <c r="E75" s="22">
        <f t="shared" si="14"/>
        <v>1.2100189569636592E-2</v>
      </c>
      <c r="F75" s="22">
        <f t="shared" si="21"/>
        <v>1.8214285714285714</v>
      </c>
      <c r="G75" s="3"/>
      <c r="H75" s="27">
        <v>37</v>
      </c>
      <c r="I75" s="8">
        <f t="shared" si="16"/>
        <v>1.6237257044555909E-2</v>
      </c>
      <c r="J75" s="22"/>
      <c r="K75" s="23">
        <v>14</v>
      </c>
      <c r="L75" s="8">
        <f t="shared" si="4"/>
        <v>2.9522162709291044E-2</v>
      </c>
      <c r="M75" s="8"/>
      <c r="N75" s="23" t="s">
        <v>20</v>
      </c>
      <c r="O75" s="8" t="str">
        <f t="shared" si="22"/>
        <v>-</v>
      </c>
      <c r="P75" s="7"/>
      <c r="Q75" s="23" t="s">
        <v>20</v>
      </c>
      <c r="R75" s="8" t="str">
        <f t="shared" si="23"/>
        <v>-</v>
      </c>
    </row>
    <row r="76" spans="1:18" ht="13.2" customHeight="1" x14ac:dyDescent="0.3">
      <c r="A76" s="3" t="s">
        <v>121</v>
      </c>
      <c r="B76" s="4">
        <v>7</v>
      </c>
      <c r="C76" s="4"/>
      <c r="D76" s="4">
        <f t="shared" si="13"/>
        <v>28</v>
      </c>
      <c r="E76" s="22">
        <f t="shared" si="14"/>
        <v>6.6432413323495006E-3</v>
      </c>
      <c r="F76" s="22">
        <f t="shared" si="21"/>
        <v>4</v>
      </c>
      <c r="G76" s="3"/>
      <c r="H76" s="28">
        <v>28</v>
      </c>
      <c r="I76" s="8">
        <f t="shared" si="16"/>
        <v>1.2287653979663934E-2</v>
      </c>
      <c r="J76" s="22"/>
      <c r="K76" s="23" t="s">
        <v>20</v>
      </c>
      <c r="L76" s="8" t="str">
        <f t="shared" si="4"/>
        <v>-</v>
      </c>
      <c r="M76" s="8"/>
      <c r="N76" s="23" t="s">
        <v>20</v>
      </c>
      <c r="O76" s="8" t="str">
        <f t="shared" si="22"/>
        <v>-</v>
      </c>
      <c r="P76" s="7"/>
      <c r="Q76" s="23" t="s">
        <v>20</v>
      </c>
      <c r="R76" s="8" t="str">
        <f t="shared" si="23"/>
        <v>-</v>
      </c>
    </row>
    <row r="77" spans="1:18" ht="13.2" customHeight="1" x14ac:dyDescent="0.3">
      <c r="A77" s="3" t="s">
        <v>110</v>
      </c>
      <c r="B77" s="4">
        <v>3</v>
      </c>
      <c r="C77" s="4"/>
      <c r="D77" s="4">
        <f t="shared" si="13"/>
        <v>8</v>
      </c>
      <c r="E77" s="22">
        <f t="shared" si="14"/>
        <v>1.8980689520998574E-3</v>
      </c>
      <c r="F77" s="22">
        <f t="shared" si="21"/>
        <v>2.6666666666666665</v>
      </c>
      <c r="G77" s="3"/>
      <c r="H77" s="28">
        <v>8</v>
      </c>
      <c r="I77" s="8">
        <f t="shared" si="16"/>
        <v>3.5107582799039812E-3</v>
      </c>
      <c r="J77" s="22"/>
      <c r="K77" s="23" t="s">
        <v>20</v>
      </c>
      <c r="L77" s="8" t="str">
        <f t="shared" si="4"/>
        <v>-</v>
      </c>
      <c r="M77" s="8"/>
      <c r="N77" s="23" t="s">
        <v>20</v>
      </c>
      <c r="O77" s="8" t="str">
        <f t="shared" si="22"/>
        <v>-</v>
      </c>
      <c r="P77" s="7"/>
      <c r="Q77" s="23" t="s">
        <v>20</v>
      </c>
      <c r="R77" s="8" t="str">
        <f t="shared" si="23"/>
        <v>-</v>
      </c>
    </row>
    <row r="78" spans="1:18" ht="13.2" customHeight="1" x14ac:dyDescent="0.3">
      <c r="A78" s="3" t="s">
        <v>90</v>
      </c>
      <c r="B78" s="4">
        <v>5</v>
      </c>
      <c r="C78" s="4"/>
      <c r="D78" s="4">
        <f t="shared" si="13"/>
        <v>11</v>
      </c>
      <c r="E78" s="22">
        <f t="shared" si="14"/>
        <v>2.6098448091373041E-3</v>
      </c>
      <c r="F78" s="22">
        <f t="shared" si="21"/>
        <v>2.2000000000000002</v>
      </c>
      <c r="G78" s="3"/>
      <c r="H78" s="28">
        <v>11</v>
      </c>
      <c r="I78" s="8">
        <f t="shared" si="16"/>
        <v>4.8272926348679737E-3</v>
      </c>
      <c r="J78" s="22"/>
      <c r="K78" s="23" t="s">
        <v>20</v>
      </c>
      <c r="L78" s="8" t="str">
        <f t="shared" si="4"/>
        <v>-</v>
      </c>
      <c r="M78" s="8"/>
      <c r="N78" s="23" t="s">
        <v>20</v>
      </c>
      <c r="O78" s="8" t="str">
        <f t="shared" si="22"/>
        <v>-</v>
      </c>
      <c r="P78" s="7"/>
      <c r="Q78" s="23" t="s">
        <v>20</v>
      </c>
      <c r="R78" s="8" t="str">
        <f t="shared" si="23"/>
        <v>-</v>
      </c>
    </row>
    <row r="79" spans="1:18" ht="13.2" customHeight="1" x14ac:dyDescent="0.3">
      <c r="A79" s="3" t="s">
        <v>122</v>
      </c>
      <c r="B79" s="4">
        <v>4</v>
      </c>
      <c r="C79" s="4"/>
      <c r="D79" s="4">
        <f t="shared" si="13"/>
        <v>4</v>
      </c>
      <c r="E79" s="22">
        <f t="shared" si="14"/>
        <v>9.4903447604992872E-4</v>
      </c>
      <c r="F79" s="22">
        <f t="shared" si="21"/>
        <v>1</v>
      </c>
      <c r="G79" s="3"/>
      <c r="H79" s="28">
        <v>4</v>
      </c>
      <c r="I79" s="8">
        <f t="shared" si="16"/>
        <v>1.7553791399519906E-3</v>
      </c>
      <c r="J79" s="22"/>
      <c r="K79" s="23" t="s">
        <v>20</v>
      </c>
      <c r="L79" s="8" t="str">
        <f t="shared" si="4"/>
        <v>-</v>
      </c>
      <c r="M79" s="8"/>
      <c r="N79" s="23" t="s">
        <v>20</v>
      </c>
      <c r="O79" s="8" t="str">
        <f t="shared" si="22"/>
        <v>-</v>
      </c>
      <c r="P79" s="7"/>
      <c r="Q79" s="23" t="s">
        <v>20</v>
      </c>
      <c r="R79" s="8" t="str">
        <f t="shared" si="23"/>
        <v>-</v>
      </c>
    </row>
    <row r="80" spans="1:18" ht="13.2" customHeight="1" x14ac:dyDescent="0.3">
      <c r="A80" s="3" t="s">
        <v>62</v>
      </c>
      <c r="B80" s="4">
        <v>15</v>
      </c>
      <c r="C80" s="4"/>
      <c r="D80" s="4">
        <f t="shared" si="13"/>
        <v>38</v>
      </c>
      <c r="E80" s="22">
        <f t="shared" si="14"/>
        <v>9.015827522474323E-3</v>
      </c>
      <c r="F80" s="22">
        <f t="shared" si="21"/>
        <v>2.5333333333333332</v>
      </c>
      <c r="G80" s="3"/>
      <c r="H80" s="27">
        <v>32</v>
      </c>
      <c r="I80" s="8">
        <f t="shared" si="16"/>
        <v>1.4043033119615925E-2</v>
      </c>
      <c r="J80" s="22"/>
      <c r="K80" s="23">
        <v>6</v>
      </c>
      <c r="L80" s="8">
        <f t="shared" si="4"/>
        <v>1.2652355446839019E-2</v>
      </c>
      <c r="M80" s="8"/>
      <c r="N80" s="23" t="s">
        <v>20</v>
      </c>
      <c r="O80" s="8" t="str">
        <f t="shared" si="22"/>
        <v>-</v>
      </c>
      <c r="P80" s="7"/>
      <c r="Q80" s="23" t="s">
        <v>20</v>
      </c>
      <c r="R80" s="8" t="str">
        <f t="shared" si="23"/>
        <v>-</v>
      </c>
    </row>
    <row r="81" spans="1:18" ht="13.2" customHeight="1" x14ac:dyDescent="0.3">
      <c r="A81" s="3" t="s">
        <v>63</v>
      </c>
      <c r="B81" s="4">
        <v>16</v>
      </c>
      <c r="C81" s="4"/>
      <c r="D81" s="4">
        <f t="shared" si="13"/>
        <v>25</v>
      </c>
      <c r="E81" s="22">
        <f t="shared" si="14"/>
        <v>5.9314654753120548E-3</v>
      </c>
      <c r="F81" s="22">
        <f t="shared" si="21"/>
        <v>1.5625</v>
      </c>
      <c r="G81" s="3"/>
      <c r="H81" s="27">
        <v>23</v>
      </c>
      <c r="I81" s="8">
        <f t="shared" si="16"/>
        <v>1.0093430054723945E-2</v>
      </c>
      <c r="J81" s="22"/>
      <c r="K81" s="23">
        <v>2</v>
      </c>
      <c r="L81" s="8">
        <f t="shared" si="4"/>
        <v>4.2174518156130065E-3</v>
      </c>
      <c r="M81" s="8"/>
      <c r="N81" s="23" t="s">
        <v>20</v>
      </c>
      <c r="O81" s="8" t="str">
        <f t="shared" si="22"/>
        <v>-</v>
      </c>
      <c r="P81" s="7"/>
      <c r="Q81" s="23" t="s">
        <v>20</v>
      </c>
      <c r="R81" s="8" t="str">
        <f t="shared" si="23"/>
        <v>-</v>
      </c>
    </row>
    <row r="82" spans="1:18" ht="13.2" customHeight="1" x14ac:dyDescent="0.3">
      <c r="A82" s="3" t="s">
        <v>64</v>
      </c>
      <c r="B82" s="4">
        <v>10</v>
      </c>
      <c r="C82" s="4"/>
      <c r="D82" s="4">
        <f t="shared" si="13"/>
        <v>17</v>
      </c>
      <c r="E82" s="22">
        <f t="shared" si="14"/>
        <v>4.0333965232121965E-3</v>
      </c>
      <c r="F82" s="22">
        <f t="shared" si="21"/>
        <v>1.7</v>
      </c>
      <c r="G82" s="3"/>
      <c r="H82" s="28">
        <v>11</v>
      </c>
      <c r="I82" s="8">
        <f t="shared" si="16"/>
        <v>4.8272926348679737E-3</v>
      </c>
      <c r="J82" s="22"/>
      <c r="K82" s="23">
        <v>6</v>
      </c>
      <c r="L82" s="8">
        <f t="shared" si="4"/>
        <v>1.2652355446839019E-2</v>
      </c>
      <c r="M82" s="8"/>
      <c r="N82" s="23" t="s">
        <v>20</v>
      </c>
      <c r="O82" s="8" t="str">
        <f t="shared" si="22"/>
        <v>-</v>
      </c>
      <c r="P82" s="8"/>
      <c r="Q82" s="23" t="s">
        <v>20</v>
      </c>
      <c r="R82" s="8" t="str">
        <f t="shared" si="23"/>
        <v>-</v>
      </c>
    </row>
    <row r="83" spans="1:18" ht="16.8" customHeight="1" x14ac:dyDescent="0.3">
      <c r="A83" s="3" t="s">
        <v>65</v>
      </c>
      <c r="B83" s="4">
        <v>83</v>
      </c>
      <c r="C83" s="4"/>
      <c r="D83" s="4">
        <f t="shared" ref="D83:D85" si="30">SUM(Q83,N83,K83,H83)</f>
        <v>179</v>
      </c>
      <c r="E83" s="22">
        <f t="shared" ref="E83:E84" si="31">D83/D$8*100</f>
        <v>4.2469292803234311E-2</v>
      </c>
      <c r="F83" s="22">
        <f t="shared" si="21"/>
        <v>2.1566265060240966</v>
      </c>
      <c r="G83" s="3"/>
      <c r="H83" s="27">
        <v>45</v>
      </c>
      <c r="I83" s="8">
        <f t="shared" ref="I83:I86" si="32">IF(H83="-","-",(H83/H$8*100))</f>
        <v>1.974801532445989E-2</v>
      </c>
      <c r="J83" s="22"/>
      <c r="K83" s="7">
        <v>103</v>
      </c>
      <c r="L83" s="8">
        <f t="shared" si="4"/>
        <v>0.21719876850406986</v>
      </c>
      <c r="M83" s="8"/>
      <c r="N83" s="23">
        <v>6</v>
      </c>
      <c r="O83" s="8">
        <f t="shared" si="22"/>
        <v>7.7205172746574024E-3</v>
      </c>
      <c r="P83" s="8"/>
      <c r="Q83" s="23">
        <v>25</v>
      </c>
      <c r="R83" s="8">
        <f t="shared" si="23"/>
        <v>3.6510741460137573E-2</v>
      </c>
    </row>
    <row r="84" spans="1:18" ht="13.2" customHeight="1" x14ac:dyDescent="0.3">
      <c r="A84" s="3" t="s">
        <v>113</v>
      </c>
      <c r="B84" s="4">
        <v>9</v>
      </c>
      <c r="C84" s="4"/>
      <c r="D84" s="4">
        <f t="shared" si="30"/>
        <v>16</v>
      </c>
      <c r="E84" s="22">
        <f t="shared" si="31"/>
        <v>3.7961379041997149E-3</v>
      </c>
      <c r="F84" s="22">
        <f t="shared" si="21"/>
        <v>1.7777777777777777</v>
      </c>
      <c r="G84" s="3"/>
      <c r="H84" s="27">
        <v>4</v>
      </c>
      <c r="I84" s="8">
        <f t="shared" si="32"/>
        <v>1.7553791399519906E-3</v>
      </c>
      <c r="J84" s="22"/>
      <c r="K84" s="7">
        <v>10</v>
      </c>
      <c r="L84" s="8">
        <f t="shared" si="4"/>
        <v>2.1087259078065034E-2</v>
      </c>
      <c r="M84" s="8"/>
      <c r="N84" s="23" t="s">
        <v>20</v>
      </c>
      <c r="O84" s="8" t="str">
        <f t="shared" si="22"/>
        <v>-</v>
      </c>
      <c r="P84" s="8"/>
      <c r="Q84" s="23">
        <v>2</v>
      </c>
      <c r="R84" s="8">
        <f t="shared" si="23"/>
        <v>2.9208593168110059E-3</v>
      </c>
    </row>
    <row r="85" spans="1:18" ht="13.2" customHeight="1" x14ac:dyDescent="0.3">
      <c r="A85" s="3" t="s">
        <v>91</v>
      </c>
      <c r="B85" s="4">
        <v>4</v>
      </c>
      <c r="C85" s="4"/>
      <c r="D85" s="4">
        <f t="shared" si="30"/>
        <v>8</v>
      </c>
      <c r="E85" s="22">
        <f t="shared" ref="E85" si="33">D85/D$8*100</f>
        <v>1.8980689520998574E-3</v>
      </c>
      <c r="F85" s="22">
        <f t="shared" ref="F85" si="34">D85/B85</f>
        <v>2</v>
      </c>
      <c r="G85" s="3"/>
      <c r="H85" s="28" t="s">
        <v>20</v>
      </c>
      <c r="I85" s="8" t="str">
        <f t="shared" si="32"/>
        <v>-</v>
      </c>
      <c r="J85" s="22"/>
      <c r="K85" s="7" t="s">
        <v>20</v>
      </c>
      <c r="L85" s="8" t="str">
        <f t="shared" ref="L85" si="35">IF(K85="-","-",(K85/K$8*100))</f>
        <v>-</v>
      </c>
      <c r="M85" s="8"/>
      <c r="N85" s="23" t="s">
        <v>20</v>
      </c>
      <c r="O85" s="8" t="str">
        <f t="shared" si="22"/>
        <v>-</v>
      </c>
      <c r="P85" s="8"/>
      <c r="Q85" s="23">
        <v>8</v>
      </c>
      <c r="R85" s="8">
        <f t="shared" si="23"/>
        <v>1.1683437267244023E-2</v>
      </c>
    </row>
    <row r="86" spans="1:18" ht="16.8" customHeight="1" thickBot="1" x14ac:dyDescent="0.35">
      <c r="A86" s="63" t="s">
        <v>66</v>
      </c>
      <c r="B86" s="64">
        <v>72</v>
      </c>
      <c r="C86" s="64"/>
      <c r="D86" s="64">
        <f>SUM(Q86,N86,K86,H86)</f>
        <v>123</v>
      </c>
      <c r="E86" s="65">
        <f>D86/D$8*100</f>
        <v>2.9182810138535308E-2</v>
      </c>
      <c r="F86" s="65">
        <f t="shared" si="21"/>
        <v>1.7083333333333333</v>
      </c>
      <c r="G86" s="63"/>
      <c r="H86" s="66">
        <v>16</v>
      </c>
      <c r="I86" s="67">
        <f t="shared" si="32"/>
        <v>7.0215165598079624E-3</v>
      </c>
      <c r="J86" s="65"/>
      <c r="K86" s="68" t="s">
        <v>20</v>
      </c>
      <c r="L86" s="67" t="str">
        <f t="shared" si="4"/>
        <v>-</v>
      </c>
      <c r="M86" s="67"/>
      <c r="N86" s="68">
        <v>97</v>
      </c>
      <c r="O86" s="67">
        <f t="shared" si="22"/>
        <v>0.124815029273628</v>
      </c>
      <c r="P86" s="67"/>
      <c r="Q86" s="69">
        <v>10</v>
      </c>
      <c r="R86" s="67">
        <f t="shared" si="23"/>
        <v>1.4604296584055029E-2</v>
      </c>
    </row>
    <row r="87" spans="1:18" ht="13.5" customHeight="1" x14ac:dyDescent="0.3">
      <c r="A87" s="48" t="s">
        <v>71</v>
      </c>
    </row>
    <row r="88" spans="1:18" ht="13.5" customHeight="1" x14ac:dyDescent="0.3">
      <c r="A88" s="49" t="s">
        <v>67</v>
      </c>
    </row>
    <row r="89" spans="1:18" ht="13.5" customHeight="1" x14ac:dyDescent="0.3">
      <c r="A89" s="49" t="s">
        <v>124</v>
      </c>
    </row>
  </sheetData>
  <mergeCells count="6">
    <mergeCell ref="D4:R4"/>
    <mergeCell ref="D5:F5"/>
    <mergeCell ref="H5:I5"/>
    <mergeCell ref="K5:L5"/>
    <mergeCell ref="N5:O5"/>
    <mergeCell ref="Q5:R5"/>
  </mergeCells>
  <pageMargins left="0.7" right="0.7" top="0.75" bottom="0.75" header="0.3" footer="0.3"/>
  <pageSetup paperSize="9" orientation="portrait" r:id="rId1"/>
  <ignoredErrors>
    <ignoredError sqref="B50:D50 F50:H50" formulaRange="1"/>
    <ignoredError sqref="E50 I50:R50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E44AB-4BD5-4757-BF38-8F93E1D369DC}">
  <dimension ref="A1:Y92"/>
  <sheetViews>
    <sheetView showGridLines="0" topLeftCell="A54" zoomScaleNormal="100" workbookViewId="0">
      <selection activeCell="A85" sqref="A85:A87"/>
    </sheetView>
  </sheetViews>
  <sheetFormatPr defaultRowHeight="13.5" customHeight="1" x14ac:dyDescent="0.3"/>
  <cols>
    <col min="1" max="1" width="15" style="50" customWidth="1"/>
    <col min="2" max="2" width="8" customWidth="1"/>
    <col min="3" max="3" width="2.109375" customWidth="1"/>
    <col min="4" max="5" width="6.44140625" customWidth="1"/>
    <col min="6" max="6" width="7.6640625" customWidth="1"/>
    <col min="7" max="7" width="2.109375" customWidth="1"/>
    <col min="8" max="9" width="6.44140625" customWidth="1"/>
    <col min="10" max="10" width="2.109375" customWidth="1"/>
    <col min="11" max="12" width="8" customWidth="1"/>
    <col min="13" max="13" width="2.109375" customWidth="1"/>
    <col min="14" max="15" width="6.44140625" customWidth="1"/>
    <col min="16" max="16" width="2.109375" customWidth="1"/>
    <col min="17" max="18" width="6.44140625" customWidth="1"/>
  </cols>
  <sheetData>
    <row r="1" spans="1:25" ht="13.5" customHeight="1" x14ac:dyDescent="0.3">
      <c r="A1" s="42" t="s">
        <v>69</v>
      </c>
      <c r="U1" s="70"/>
      <c r="V1" s="71"/>
      <c r="W1" s="71"/>
      <c r="X1" s="71"/>
      <c r="Y1" s="71"/>
    </row>
    <row r="2" spans="1:25" ht="33.75" customHeight="1" x14ac:dyDescent="0.3">
      <c r="A2" s="43" t="s">
        <v>114</v>
      </c>
      <c r="B2" s="2"/>
      <c r="C2" s="3"/>
      <c r="D2" s="4"/>
      <c r="E2" s="3"/>
      <c r="F2" s="3"/>
      <c r="G2" s="3"/>
      <c r="H2" s="4"/>
      <c r="I2" s="5"/>
      <c r="J2" s="3"/>
      <c r="K2" s="6"/>
      <c r="L2" s="6"/>
      <c r="M2" s="6"/>
      <c r="N2" s="7"/>
      <c r="O2" s="8"/>
      <c r="P2" s="6"/>
      <c r="Q2" s="7"/>
      <c r="R2" s="6"/>
    </row>
    <row r="3" spans="1:25" ht="4.5" customHeight="1" thickBot="1" x14ac:dyDescent="0.35">
      <c r="A3" s="44"/>
      <c r="B3" s="4"/>
      <c r="C3" s="3"/>
      <c r="D3" s="4"/>
      <c r="E3" s="3"/>
      <c r="F3" s="3"/>
      <c r="G3" s="3"/>
      <c r="H3" s="4"/>
      <c r="I3" s="5"/>
      <c r="J3" s="3"/>
      <c r="K3" s="6"/>
      <c r="L3" s="6"/>
      <c r="M3" s="6"/>
      <c r="N3" s="7"/>
      <c r="O3" s="8"/>
      <c r="P3" s="6"/>
      <c r="Q3" s="7"/>
      <c r="R3" s="6"/>
    </row>
    <row r="4" spans="1:25" ht="13.5" customHeight="1" x14ac:dyDescent="0.3">
      <c r="A4" s="45" t="s">
        <v>0</v>
      </c>
      <c r="B4" s="10" t="s">
        <v>1</v>
      </c>
      <c r="C4" s="9"/>
      <c r="D4" s="59" t="s">
        <v>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25" ht="13.5" customHeight="1" x14ac:dyDescent="0.3">
      <c r="A5" s="46"/>
      <c r="B5" s="7" t="s">
        <v>3</v>
      </c>
      <c r="C5" s="3"/>
      <c r="D5" s="60" t="s">
        <v>4</v>
      </c>
      <c r="E5" s="60"/>
      <c r="F5" s="60"/>
      <c r="G5" s="3"/>
      <c r="H5" s="61" t="s">
        <v>5</v>
      </c>
      <c r="I5" s="61"/>
      <c r="J5" s="3"/>
      <c r="K5" s="62" t="s">
        <v>6</v>
      </c>
      <c r="L5" s="62"/>
      <c r="M5" s="6"/>
      <c r="N5" s="60" t="s">
        <v>7</v>
      </c>
      <c r="O5" s="60"/>
      <c r="P5" s="3"/>
      <c r="Q5" s="60" t="s">
        <v>8</v>
      </c>
      <c r="R5" s="60"/>
    </row>
    <row r="6" spans="1:25" ht="13.5" customHeight="1" x14ac:dyDescent="0.3">
      <c r="A6" s="46"/>
      <c r="B6" s="7"/>
      <c r="C6" s="3"/>
      <c r="D6" s="7" t="s">
        <v>9</v>
      </c>
      <c r="E6" s="6" t="s">
        <v>10</v>
      </c>
      <c r="F6" s="6" t="s">
        <v>11</v>
      </c>
      <c r="G6" s="3"/>
      <c r="H6" s="7" t="s">
        <v>9</v>
      </c>
      <c r="I6" s="6" t="s">
        <v>10</v>
      </c>
      <c r="J6" s="3"/>
      <c r="K6" s="7" t="s">
        <v>9</v>
      </c>
      <c r="L6" s="6" t="s">
        <v>10</v>
      </c>
      <c r="M6" s="6"/>
      <c r="N6" s="7" t="s">
        <v>9</v>
      </c>
      <c r="O6" s="6" t="s">
        <v>10</v>
      </c>
      <c r="P6" s="6"/>
      <c r="Q6" s="7" t="s">
        <v>9</v>
      </c>
      <c r="R6" s="6" t="s">
        <v>10</v>
      </c>
    </row>
    <row r="7" spans="1:25" ht="13.5" customHeight="1" x14ac:dyDescent="0.3">
      <c r="A7" s="47"/>
      <c r="B7" s="12"/>
      <c r="C7" s="12"/>
      <c r="D7" s="13"/>
      <c r="E7" s="14" t="s">
        <v>12</v>
      </c>
      <c r="F7" s="14" t="s">
        <v>13</v>
      </c>
      <c r="G7" s="11"/>
      <c r="H7" s="12"/>
      <c r="I7" s="14" t="s">
        <v>12</v>
      </c>
      <c r="J7" s="11"/>
      <c r="K7" s="14"/>
      <c r="L7" s="14" t="s">
        <v>12</v>
      </c>
      <c r="M7" s="14"/>
      <c r="N7" s="15"/>
      <c r="O7" s="14" t="s">
        <v>12</v>
      </c>
      <c r="P7" s="14"/>
      <c r="Q7" s="15"/>
      <c r="R7" s="14" t="s">
        <v>12</v>
      </c>
    </row>
    <row r="8" spans="1:25" ht="17.25" customHeight="1" x14ac:dyDescent="0.3">
      <c r="A8" s="44" t="s">
        <v>4</v>
      </c>
      <c r="B8" s="19">
        <v>209326</v>
      </c>
      <c r="C8" s="19"/>
      <c r="D8" s="19">
        <v>446573</v>
      </c>
      <c r="E8" s="20">
        <v>99.967754432086153</v>
      </c>
      <c r="F8" s="20">
        <v>2.1333852459799547</v>
      </c>
      <c r="G8" s="21"/>
      <c r="H8" s="19">
        <v>231733</v>
      </c>
      <c r="I8" s="26">
        <v>100</v>
      </c>
      <c r="J8" s="21"/>
      <c r="K8" s="19">
        <v>49930</v>
      </c>
      <c r="L8" s="20">
        <v>99.999999999999986</v>
      </c>
      <c r="M8" s="20"/>
      <c r="N8" s="19">
        <v>84928</v>
      </c>
      <c r="O8" s="20">
        <v>99.999999999999957</v>
      </c>
      <c r="P8" s="21"/>
      <c r="Q8" s="19">
        <v>79982</v>
      </c>
      <c r="R8" s="20">
        <v>100</v>
      </c>
      <c r="U8" s="54"/>
    </row>
    <row r="9" spans="1:25" ht="17.25" customHeight="1" x14ac:dyDescent="0.3">
      <c r="A9" s="44" t="s">
        <v>14</v>
      </c>
      <c r="B9" s="19">
        <v>195243</v>
      </c>
      <c r="C9" s="19"/>
      <c r="D9" s="19">
        <v>405352</v>
      </c>
      <c r="E9" s="20">
        <v>90.769482257100208</v>
      </c>
      <c r="F9" s="20">
        <v>2.0761410140184284</v>
      </c>
      <c r="G9" s="21"/>
      <c r="H9" s="19">
        <v>221658</v>
      </c>
      <c r="I9" s="26">
        <v>95.652324010822795</v>
      </c>
      <c r="J9" s="20"/>
      <c r="K9" s="19">
        <v>46068</v>
      </c>
      <c r="L9" s="20">
        <v>92.265171239735622</v>
      </c>
      <c r="M9" s="20"/>
      <c r="N9" s="19">
        <v>66411</v>
      </c>
      <c r="O9" s="20">
        <v>78.19682554634511</v>
      </c>
      <c r="P9" s="20"/>
      <c r="Q9" s="19">
        <v>71215</v>
      </c>
      <c r="R9" s="20">
        <v>89.038783726338423</v>
      </c>
    </row>
    <row r="10" spans="1:25" ht="13.5" customHeight="1" x14ac:dyDescent="0.3">
      <c r="A10" s="46" t="s">
        <v>15</v>
      </c>
      <c r="B10" s="7">
        <v>5220</v>
      </c>
      <c r="C10" s="6"/>
      <c r="D10" s="7">
        <v>8840</v>
      </c>
      <c r="E10" s="8">
        <v>1.9795195858235943</v>
      </c>
      <c r="F10" s="8">
        <v>1.6934865900383143</v>
      </c>
      <c r="G10" s="6"/>
      <c r="H10" s="23">
        <v>2942</v>
      </c>
      <c r="I10" s="8">
        <v>1.2695645419512973</v>
      </c>
      <c r="J10" s="24"/>
      <c r="K10" s="23">
        <v>2574</v>
      </c>
      <c r="L10" s="8">
        <v>5.155217304225916</v>
      </c>
      <c r="M10" s="25"/>
      <c r="N10" s="7">
        <v>1568</v>
      </c>
      <c r="O10" s="8">
        <v>1.8462697814619442</v>
      </c>
      <c r="P10" s="8"/>
      <c r="Q10" s="7">
        <v>1756</v>
      </c>
      <c r="R10" s="8">
        <v>2.1954939861468832</v>
      </c>
    </row>
    <row r="11" spans="1:25" ht="13.5" customHeight="1" x14ac:dyDescent="0.3">
      <c r="A11" s="46" t="s">
        <v>16</v>
      </c>
      <c r="B11" s="7">
        <v>114738</v>
      </c>
      <c r="C11" s="7"/>
      <c r="D11" s="7">
        <v>231651</v>
      </c>
      <c r="E11" s="8">
        <v>51.873042033441344</v>
      </c>
      <c r="F11" s="8">
        <v>2.0189562307169377</v>
      </c>
      <c r="G11" s="6"/>
      <c r="H11" s="23">
        <v>139459</v>
      </c>
      <c r="I11" s="8">
        <v>60.180897843639016</v>
      </c>
      <c r="J11" s="8"/>
      <c r="K11" s="7">
        <v>27465</v>
      </c>
      <c r="L11" s="8">
        <v>55.007009813739238</v>
      </c>
      <c r="M11" s="8"/>
      <c r="N11" s="7">
        <v>36769</v>
      </c>
      <c r="O11" s="8">
        <v>43.294319894498869</v>
      </c>
      <c r="P11" s="8"/>
      <c r="Q11" s="7">
        <v>27958</v>
      </c>
      <c r="R11" s="8">
        <v>34.95536495711535</v>
      </c>
    </row>
    <row r="12" spans="1:25" ht="13.5" customHeight="1" x14ac:dyDescent="0.3">
      <c r="A12" s="46" t="s">
        <v>17</v>
      </c>
      <c r="B12" s="7">
        <v>72072</v>
      </c>
      <c r="C12" s="7"/>
      <c r="D12" s="7">
        <v>156348</v>
      </c>
      <c r="E12" s="8">
        <v>35.010625362482727</v>
      </c>
      <c r="F12" s="8">
        <v>2.1693306693306695</v>
      </c>
      <c r="G12" s="6"/>
      <c r="H12" s="7">
        <v>73415</v>
      </c>
      <c r="I12" s="8">
        <v>31.680856848183037</v>
      </c>
      <c r="J12" s="8"/>
      <c r="K12" s="7">
        <v>15430</v>
      </c>
      <c r="L12" s="8">
        <v>30.903264570398559</v>
      </c>
      <c r="M12" s="8"/>
      <c r="N12" s="7">
        <v>27463</v>
      </c>
      <c r="O12" s="8">
        <v>32.336802938960055</v>
      </c>
      <c r="P12" s="8"/>
      <c r="Q12" s="7">
        <v>40040</v>
      </c>
      <c r="R12" s="8">
        <v>50.061263784351482</v>
      </c>
    </row>
    <row r="13" spans="1:25" ht="13.5" customHeight="1" x14ac:dyDescent="0.3">
      <c r="A13" s="46" t="s">
        <v>18</v>
      </c>
      <c r="B13" s="7">
        <v>1448</v>
      </c>
      <c r="C13" s="7"/>
      <c r="D13" s="7">
        <v>3648</v>
      </c>
      <c r="E13" s="8">
        <v>0.81688772048466884</v>
      </c>
      <c r="F13" s="8">
        <v>2.5193370165745854</v>
      </c>
      <c r="G13" s="6"/>
      <c r="H13" s="7">
        <v>2159</v>
      </c>
      <c r="I13" s="8">
        <v>0.93167567847479638</v>
      </c>
      <c r="J13" s="8"/>
      <c r="K13" s="7">
        <v>256</v>
      </c>
      <c r="L13" s="8">
        <v>0.51271780492689767</v>
      </c>
      <c r="M13" s="8"/>
      <c r="N13" s="7">
        <v>319</v>
      </c>
      <c r="O13" s="8">
        <v>0.37561228334589303</v>
      </c>
      <c r="P13" s="8"/>
      <c r="Q13" s="7">
        <v>914</v>
      </c>
      <c r="R13" s="8">
        <v>1.1427571203520792</v>
      </c>
    </row>
    <row r="14" spans="1:25" ht="13.5" customHeight="1" x14ac:dyDescent="0.3">
      <c r="A14" s="46" t="s">
        <v>19</v>
      </c>
      <c r="B14" s="7">
        <v>1536</v>
      </c>
      <c r="C14" s="7"/>
      <c r="D14" s="7">
        <v>3889</v>
      </c>
      <c r="E14" s="8">
        <v>0.87085426122940712</v>
      </c>
      <c r="F14" s="8">
        <v>2.5319010416666665</v>
      </c>
      <c r="G14" s="6"/>
      <c r="H14" s="7">
        <v>2854</v>
      </c>
      <c r="I14" s="8">
        <v>1.2315898037828017</v>
      </c>
      <c r="J14" s="8"/>
      <c r="K14" s="7">
        <v>318</v>
      </c>
      <c r="L14" s="8">
        <v>0.63689164830763068</v>
      </c>
      <c r="M14" s="8"/>
      <c r="N14" s="7">
        <v>186</v>
      </c>
      <c r="O14" s="8">
        <v>0.21900904295403165</v>
      </c>
      <c r="P14" s="8"/>
      <c r="Q14" s="7">
        <v>531</v>
      </c>
      <c r="R14" s="8">
        <v>0.66389937735990601</v>
      </c>
    </row>
    <row r="15" spans="1:25" ht="17.25" customHeight="1" x14ac:dyDescent="0.3">
      <c r="A15" s="46" t="s">
        <v>72</v>
      </c>
      <c r="B15" s="7">
        <v>19</v>
      </c>
      <c r="C15" s="7"/>
      <c r="D15" s="7">
        <v>83</v>
      </c>
      <c r="E15" s="8">
        <v>1.8585987061465876E-2</v>
      </c>
      <c r="F15" s="8">
        <v>4.3684210526315788</v>
      </c>
      <c r="G15" s="6"/>
      <c r="H15" s="7">
        <v>47</v>
      </c>
      <c r="I15" s="8">
        <v>2.0281962430901079E-2</v>
      </c>
      <c r="J15" s="8"/>
      <c r="K15" s="7" t="s">
        <v>20</v>
      </c>
      <c r="L15" s="8" t="s">
        <v>20</v>
      </c>
      <c r="M15" s="8"/>
      <c r="N15" s="7">
        <v>36</v>
      </c>
      <c r="O15" s="8">
        <v>4.2388847023360959E-2</v>
      </c>
      <c r="P15" s="8"/>
      <c r="Q15" s="7" t="s">
        <v>20</v>
      </c>
      <c r="R15" s="8" t="s">
        <v>20</v>
      </c>
    </row>
    <row r="16" spans="1:25" ht="13.5" customHeight="1" x14ac:dyDescent="0.3">
      <c r="A16" s="46" t="s">
        <v>73</v>
      </c>
      <c r="B16" s="7">
        <v>6</v>
      </c>
      <c r="C16" s="7"/>
      <c r="D16" s="7">
        <v>12</v>
      </c>
      <c r="E16" s="8">
        <v>2.6871306594890422E-3</v>
      </c>
      <c r="F16" s="8">
        <v>2</v>
      </c>
      <c r="G16" s="6"/>
      <c r="H16" s="7">
        <v>12</v>
      </c>
      <c r="I16" s="8">
        <v>5.1783733866130419E-3</v>
      </c>
      <c r="J16" s="8"/>
      <c r="K16" s="7" t="s">
        <v>20</v>
      </c>
      <c r="L16" s="8" t="s">
        <v>20</v>
      </c>
      <c r="M16" s="8"/>
      <c r="N16" s="7" t="s">
        <v>20</v>
      </c>
      <c r="O16" s="8" t="s">
        <v>20</v>
      </c>
      <c r="P16" s="8"/>
      <c r="Q16" s="7" t="s">
        <v>20</v>
      </c>
      <c r="R16" s="8" t="s">
        <v>20</v>
      </c>
    </row>
    <row r="17" spans="1:21" ht="13.5" customHeight="1" x14ac:dyDescent="0.3">
      <c r="A17" s="46" t="s">
        <v>21</v>
      </c>
      <c r="B17" s="7">
        <v>204</v>
      </c>
      <c r="C17" s="7"/>
      <c r="D17" s="7">
        <v>881</v>
      </c>
      <c r="E17" s="8">
        <v>0.19728017591748714</v>
      </c>
      <c r="F17" s="8">
        <v>4.3186274509803919</v>
      </c>
      <c r="G17" s="6"/>
      <c r="H17" s="23">
        <v>770</v>
      </c>
      <c r="I17" s="8">
        <v>0.33227895897433685</v>
      </c>
      <c r="J17" s="8"/>
      <c r="K17" s="23">
        <v>25</v>
      </c>
      <c r="L17" s="8">
        <v>5.0070098137392348E-2</v>
      </c>
      <c r="M17" s="8"/>
      <c r="N17" s="7">
        <v>70</v>
      </c>
      <c r="O17" s="8">
        <v>8.2422758100979654E-2</v>
      </c>
      <c r="P17" s="8"/>
      <c r="Q17" s="23">
        <v>16</v>
      </c>
      <c r="R17" s="8">
        <v>2.0004501012727865E-2</v>
      </c>
    </row>
    <row r="18" spans="1:21" ht="17.25" customHeight="1" x14ac:dyDescent="0.3">
      <c r="A18" s="44" t="s">
        <v>74</v>
      </c>
      <c r="B18" s="19"/>
      <c r="C18" s="19"/>
      <c r="D18" s="19"/>
      <c r="E18" s="20"/>
      <c r="F18" s="20"/>
      <c r="G18" s="21"/>
      <c r="H18" s="19"/>
      <c r="I18" s="26"/>
      <c r="J18" s="20"/>
      <c r="K18" s="19"/>
      <c r="L18" s="20"/>
      <c r="M18" s="20"/>
      <c r="N18" s="19"/>
      <c r="O18" s="26"/>
      <c r="P18" s="20"/>
      <c r="Q18" s="19"/>
      <c r="R18" s="20"/>
    </row>
    <row r="19" spans="1:21" ht="13.5" customHeight="1" x14ac:dyDescent="0.3">
      <c r="A19" s="44" t="s">
        <v>14</v>
      </c>
      <c r="B19" s="19">
        <v>13311</v>
      </c>
      <c r="C19" s="19"/>
      <c r="D19" s="19">
        <v>39342</v>
      </c>
      <c r="E19" s="20">
        <v>8.8097578671348238</v>
      </c>
      <c r="F19" s="20">
        <v>2.9556006310570204</v>
      </c>
      <c r="G19" s="21"/>
      <c r="H19" s="19">
        <v>9074</v>
      </c>
      <c r="I19" s="20">
        <v>3.9157133425105619</v>
      </c>
      <c r="J19" s="20"/>
      <c r="K19" s="19">
        <v>3324</v>
      </c>
      <c r="L19" s="20">
        <v>6.6573202483476859</v>
      </c>
      <c r="M19" s="20"/>
      <c r="N19" s="41">
        <v>18281</v>
      </c>
      <c r="O19" s="20">
        <v>21.525292012057271</v>
      </c>
      <c r="P19" s="20"/>
      <c r="Q19" s="19">
        <v>8663</v>
      </c>
      <c r="R19" s="20">
        <v>10.831187017078841</v>
      </c>
    </row>
    <row r="20" spans="1:21" ht="13.5" customHeight="1" x14ac:dyDescent="0.3">
      <c r="A20" s="46" t="s">
        <v>95</v>
      </c>
      <c r="B20" s="7">
        <v>6</v>
      </c>
      <c r="C20" s="7"/>
      <c r="D20" s="7">
        <v>12</v>
      </c>
      <c r="E20" s="8">
        <v>2.6871306594890422E-3</v>
      </c>
      <c r="F20" s="8">
        <v>2</v>
      </c>
      <c r="G20" s="6"/>
      <c r="H20" s="7">
        <v>8</v>
      </c>
      <c r="I20" s="8">
        <v>3.4522489244086948E-3</v>
      </c>
      <c r="J20" s="8"/>
      <c r="K20" s="7">
        <v>4</v>
      </c>
      <c r="L20" s="8">
        <v>8.0112157019827761E-3</v>
      </c>
      <c r="M20" s="8"/>
      <c r="N20" s="23" t="s">
        <v>20</v>
      </c>
      <c r="O20" s="8" t="s">
        <v>20</v>
      </c>
      <c r="P20" s="8"/>
      <c r="Q20" s="7" t="s">
        <v>20</v>
      </c>
      <c r="R20" s="8" t="s">
        <v>20</v>
      </c>
      <c r="U20" s="54"/>
    </row>
    <row r="21" spans="1:21" ht="13.5" customHeight="1" x14ac:dyDescent="0.3">
      <c r="A21" s="46" t="s">
        <v>96</v>
      </c>
      <c r="B21" s="7">
        <v>4</v>
      </c>
      <c r="C21" s="7"/>
      <c r="D21" s="7">
        <v>4</v>
      </c>
      <c r="E21" s="8">
        <v>8.957102198296808E-4</v>
      </c>
      <c r="F21" s="8">
        <v>1</v>
      </c>
      <c r="G21" s="6"/>
      <c r="H21" s="7" t="s">
        <v>20</v>
      </c>
      <c r="I21" s="8" t="s">
        <v>20</v>
      </c>
      <c r="J21" s="8"/>
      <c r="K21" s="7" t="s">
        <v>20</v>
      </c>
      <c r="L21" s="8" t="s">
        <v>20</v>
      </c>
      <c r="M21" s="8"/>
      <c r="N21" s="7" t="s">
        <v>20</v>
      </c>
      <c r="O21" s="8" t="s">
        <v>20</v>
      </c>
      <c r="P21" s="8"/>
      <c r="Q21" s="7">
        <v>4</v>
      </c>
      <c r="R21" s="8">
        <v>5.0011252531819662E-3</v>
      </c>
    </row>
    <row r="22" spans="1:21" ht="13.5" customHeight="1" x14ac:dyDescent="0.3">
      <c r="A22" s="46" t="s">
        <v>97</v>
      </c>
      <c r="B22" s="7">
        <v>7</v>
      </c>
      <c r="C22" s="7"/>
      <c r="D22" s="7">
        <v>53</v>
      </c>
      <c r="E22" s="8">
        <v>1.1868160412743269E-2</v>
      </c>
      <c r="F22" s="8">
        <v>7.5714285714285712</v>
      </c>
      <c r="G22" s="6"/>
      <c r="H22" s="7">
        <v>13</v>
      </c>
      <c r="I22" s="8">
        <v>5.6099045021641286E-3</v>
      </c>
      <c r="J22" s="8"/>
      <c r="K22" s="7" t="s">
        <v>20</v>
      </c>
      <c r="L22" s="8" t="s">
        <v>20</v>
      </c>
      <c r="M22" s="8"/>
      <c r="N22" s="7">
        <v>40</v>
      </c>
      <c r="O22" s="8">
        <v>4.7098718914845517E-2</v>
      </c>
      <c r="P22" s="8"/>
      <c r="Q22" s="7" t="s">
        <v>20</v>
      </c>
      <c r="R22" s="8" t="s">
        <v>20</v>
      </c>
    </row>
    <row r="23" spans="1:21" ht="13.5" customHeight="1" x14ac:dyDescent="0.3">
      <c r="A23" s="46" t="s">
        <v>24</v>
      </c>
      <c r="B23" s="7">
        <v>198</v>
      </c>
      <c r="C23" s="7"/>
      <c r="D23" s="7">
        <v>424</v>
      </c>
      <c r="E23" s="8">
        <v>9.4945283301946154E-2</v>
      </c>
      <c r="F23" s="8">
        <v>2.1414141414141414</v>
      </c>
      <c r="G23" s="6"/>
      <c r="H23" s="7">
        <v>156</v>
      </c>
      <c r="I23" s="8">
        <v>6.7318854025969543E-2</v>
      </c>
      <c r="J23" s="8"/>
      <c r="K23" s="23">
        <v>31</v>
      </c>
      <c r="L23" s="8">
        <v>6.208692169036651E-2</v>
      </c>
      <c r="M23" s="8"/>
      <c r="N23" s="23">
        <v>140</v>
      </c>
      <c r="O23" s="8">
        <v>0.16484551620195931</v>
      </c>
      <c r="P23" s="8"/>
      <c r="Q23" s="23">
        <v>97</v>
      </c>
      <c r="R23" s="8">
        <v>0.12127728738966267</v>
      </c>
    </row>
    <row r="24" spans="1:21" ht="13.5" customHeight="1" x14ac:dyDescent="0.3">
      <c r="A24" s="46" t="s">
        <v>75</v>
      </c>
      <c r="B24" s="7">
        <v>3</v>
      </c>
      <c r="C24" s="7"/>
      <c r="D24" s="7">
        <v>3</v>
      </c>
      <c r="E24" s="8">
        <v>6.7178266487226055E-4</v>
      </c>
      <c r="F24" s="8">
        <v>1</v>
      </c>
      <c r="G24" s="6"/>
      <c r="H24" s="7">
        <v>3</v>
      </c>
      <c r="I24" s="8">
        <v>1.2945933466532605E-3</v>
      </c>
      <c r="J24" s="8"/>
      <c r="K24" s="27" t="s">
        <v>20</v>
      </c>
      <c r="L24" s="8" t="s">
        <v>20</v>
      </c>
      <c r="M24" s="8"/>
      <c r="N24" s="28" t="s">
        <v>20</v>
      </c>
      <c r="O24" s="8" t="s">
        <v>20</v>
      </c>
      <c r="P24" s="8"/>
      <c r="Q24" s="29" t="s">
        <v>20</v>
      </c>
      <c r="R24" s="8" t="s">
        <v>20</v>
      </c>
    </row>
    <row r="25" spans="1:21" ht="17.25" customHeight="1" x14ac:dyDescent="0.3">
      <c r="A25" s="46" t="s">
        <v>25</v>
      </c>
      <c r="B25" s="7">
        <v>1928</v>
      </c>
      <c r="C25" s="7"/>
      <c r="D25" s="7">
        <v>4579</v>
      </c>
      <c r="E25" s="8">
        <v>1.0253642741500268</v>
      </c>
      <c r="F25" s="8">
        <v>2.375</v>
      </c>
      <c r="G25" s="6"/>
      <c r="H25" s="7">
        <v>1722</v>
      </c>
      <c r="I25" s="8">
        <v>0.74309658097897147</v>
      </c>
      <c r="J25" s="8"/>
      <c r="K25" s="7">
        <v>537</v>
      </c>
      <c r="L25" s="8">
        <v>1.0755057079911876</v>
      </c>
      <c r="M25" s="8"/>
      <c r="N25" s="7">
        <v>1972</v>
      </c>
      <c r="O25" s="8">
        <v>2.321966842501884</v>
      </c>
      <c r="P25" s="8"/>
      <c r="Q25" s="7">
        <v>348</v>
      </c>
      <c r="R25" s="8">
        <v>0.43509789702683105</v>
      </c>
    </row>
    <row r="26" spans="1:21" ht="13.5" customHeight="1" x14ac:dyDescent="0.3">
      <c r="A26" s="46" t="s">
        <v>26</v>
      </c>
      <c r="B26" s="7">
        <v>540</v>
      </c>
      <c r="C26" s="7"/>
      <c r="D26" s="7">
        <v>1101</v>
      </c>
      <c r="E26" s="8">
        <v>0.24654423800811961</v>
      </c>
      <c r="F26" s="8">
        <v>2.0388888888888888</v>
      </c>
      <c r="G26" s="6"/>
      <c r="H26" s="23">
        <v>367</v>
      </c>
      <c r="I26" s="8">
        <v>0.15837191940724887</v>
      </c>
      <c r="J26" s="8"/>
      <c r="K26" s="7">
        <v>259</v>
      </c>
      <c r="L26" s="8">
        <v>0.5187262167033847</v>
      </c>
      <c r="M26" s="8"/>
      <c r="N26" s="23">
        <v>123</v>
      </c>
      <c r="O26" s="8">
        <v>0.14482856066314997</v>
      </c>
      <c r="P26" s="8"/>
      <c r="Q26" s="23">
        <v>352</v>
      </c>
      <c r="R26" s="8">
        <v>0.44009902228001302</v>
      </c>
    </row>
    <row r="27" spans="1:21" ht="13.5" customHeight="1" x14ac:dyDescent="0.3">
      <c r="A27" s="46" t="s">
        <v>77</v>
      </c>
      <c r="B27" s="7">
        <v>17</v>
      </c>
      <c r="C27" s="7"/>
      <c r="D27" s="7">
        <v>37</v>
      </c>
      <c r="E27" s="8">
        <v>8.2853195334245469E-3</v>
      </c>
      <c r="F27" s="8">
        <v>2.1764705882352939</v>
      </c>
      <c r="G27" s="6"/>
      <c r="H27" s="23">
        <v>36</v>
      </c>
      <c r="I27" s="8">
        <v>1.5535120159839124E-2</v>
      </c>
      <c r="J27" s="8"/>
      <c r="K27" s="7">
        <v>1</v>
      </c>
      <c r="L27" s="8">
        <v>2.002803925495694E-3</v>
      </c>
      <c r="M27" s="8"/>
      <c r="N27" s="23" t="s">
        <v>20</v>
      </c>
      <c r="O27" s="8" t="s">
        <v>20</v>
      </c>
      <c r="P27" s="8"/>
      <c r="Q27" s="23" t="s">
        <v>20</v>
      </c>
      <c r="R27" s="8" t="s">
        <v>20</v>
      </c>
    </row>
    <row r="28" spans="1:21" ht="13.5" customHeight="1" x14ac:dyDescent="0.3">
      <c r="A28" s="46" t="s">
        <v>27</v>
      </c>
      <c r="B28" s="7">
        <v>25</v>
      </c>
      <c r="C28" s="7"/>
      <c r="D28" s="7">
        <v>44</v>
      </c>
      <c r="E28" s="8">
        <v>9.852812418126489E-3</v>
      </c>
      <c r="F28" s="8">
        <v>1.76</v>
      </c>
      <c r="G28" s="6"/>
      <c r="H28" s="23">
        <v>31</v>
      </c>
      <c r="I28" s="8">
        <v>1.3377464582083691E-2</v>
      </c>
      <c r="J28" s="8"/>
      <c r="K28" s="7">
        <v>5</v>
      </c>
      <c r="L28" s="8">
        <v>1.0014019627478471E-2</v>
      </c>
      <c r="M28" s="8"/>
      <c r="N28" s="23" t="s">
        <v>20</v>
      </c>
      <c r="O28" s="8" t="s">
        <v>20</v>
      </c>
      <c r="P28" s="8"/>
      <c r="Q28" s="23">
        <v>8</v>
      </c>
      <c r="R28" s="8">
        <v>1.0002250506363932E-2</v>
      </c>
    </row>
    <row r="29" spans="1:21" ht="13.5" customHeight="1" x14ac:dyDescent="0.3">
      <c r="A29" s="46" t="s">
        <v>28</v>
      </c>
      <c r="B29" s="7">
        <v>221</v>
      </c>
      <c r="C29" s="7"/>
      <c r="D29" s="7">
        <v>552</v>
      </c>
      <c r="E29" s="8">
        <v>0.12360801033649595</v>
      </c>
      <c r="F29" s="8">
        <v>2.497737556561086</v>
      </c>
      <c r="G29" s="6"/>
      <c r="H29" s="23">
        <v>321</v>
      </c>
      <c r="I29" s="8">
        <v>0.13852148809189888</v>
      </c>
      <c r="J29" s="8"/>
      <c r="K29" s="7">
        <v>122</v>
      </c>
      <c r="L29" s="8">
        <v>0.24434207891047469</v>
      </c>
      <c r="M29" s="8"/>
      <c r="N29" s="23">
        <v>37</v>
      </c>
      <c r="O29" s="8">
        <v>4.3566314996232106E-2</v>
      </c>
      <c r="P29" s="8"/>
      <c r="Q29" s="23">
        <v>72</v>
      </c>
      <c r="R29" s="8">
        <v>9.0020254557275386E-2</v>
      </c>
    </row>
    <row r="30" spans="1:21" ht="17.25" customHeight="1" x14ac:dyDescent="0.3">
      <c r="A30" s="46" t="s">
        <v>79</v>
      </c>
      <c r="B30" s="7">
        <v>9</v>
      </c>
      <c r="C30" s="7"/>
      <c r="D30" s="7">
        <v>23</v>
      </c>
      <c r="E30" s="8">
        <v>5.1503337640206636E-3</v>
      </c>
      <c r="F30" s="8">
        <v>2.5555555555555554</v>
      </c>
      <c r="G30" s="6"/>
      <c r="H30" s="23">
        <v>8</v>
      </c>
      <c r="I30" s="8">
        <v>3.4522489244086948E-3</v>
      </c>
      <c r="J30" s="8"/>
      <c r="K30" s="7" t="s">
        <v>20</v>
      </c>
      <c r="L30" s="8" t="s">
        <v>20</v>
      </c>
      <c r="M30" s="8"/>
      <c r="N30" s="23" t="s">
        <v>20</v>
      </c>
      <c r="O30" s="8" t="s">
        <v>20</v>
      </c>
      <c r="P30" s="8"/>
      <c r="Q30" s="23">
        <v>15</v>
      </c>
      <c r="R30" s="8">
        <v>1.8754219699432372E-2</v>
      </c>
    </row>
    <row r="31" spans="1:21" ht="13.5" customHeight="1" x14ac:dyDescent="0.3">
      <c r="A31" s="46" t="s">
        <v>29</v>
      </c>
      <c r="B31" s="7">
        <v>1100</v>
      </c>
      <c r="C31" s="7"/>
      <c r="D31" s="7">
        <v>5023</v>
      </c>
      <c r="E31" s="8">
        <v>1.1247881085511215</v>
      </c>
      <c r="F31" s="8">
        <v>4.5663636363636364</v>
      </c>
      <c r="G31" s="6"/>
      <c r="H31" s="23">
        <v>186</v>
      </c>
      <c r="I31" s="8">
        <v>8.0264787492502154E-2</v>
      </c>
      <c r="J31" s="8"/>
      <c r="K31" s="7">
        <v>24</v>
      </c>
      <c r="L31" s="8">
        <v>4.8067294211896656E-2</v>
      </c>
      <c r="M31" s="8"/>
      <c r="N31" s="23">
        <v>4718</v>
      </c>
      <c r="O31" s="8">
        <v>5.5552938960060283</v>
      </c>
      <c r="P31" s="8"/>
      <c r="Q31" s="23">
        <v>95</v>
      </c>
      <c r="R31" s="8">
        <v>0.11877672476307169</v>
      </c>
    </row>
    <row r="32" spans="1:21" ht="13.5" customHeight="1" x14ac:dyDescent="0.3">
      <c r="A32" s="46" t="s">
        <v>98</v>
      </c>
      <c r="B32" s="7">
        <v>24</v>
      </c>
      <c r="C32" s="7"/>
      <c r="D32" s="7">
        <v>42</v>
      </c>
      <c r="E32" s="8">
        <v>9.4049573082116474E-3</v>
      </c>
      <c r="F32" s="8">
        <v>1.75</v>
      </c>
      <c r="G32" s="6"/>
      <c r="H32" s="23">
        <v>36</v>
      </c>
      <c r="I32" s="8">
        <v>1.5535120159839124E-2</v>
      </c>
      <c r="J32" s="8"/>
      <c r="K32" s="7" t="s">
        <v>20</v>
      </c>
      <c r="L32" s="8" t="s">
        <v>20</v>
      </c>
      <c r="M32" s="8"/>
      <c r="N32" s="23" t="s">
        <v>20</v>
      </c>
      <c r="O32" s="8" t="s">
        <v>20</v>
      </c>
      <c r="P32" s="8"/>
      <c r="Q32" s="23">
        <v>6</v>
      </c>
      <c r="R32" s="8">
        <v>7.5016878797729497E-3</v>
      </c>
    </row>
    <row r="33" spans="1:18" ht="13.5" customHeight="1" x14ac:dyDescent="0.3">
      <c r="A33" s="46" t="s">
        <v>30</v>
      </c>
      <c r="B33" s="7">
        <v>553</v>
      </c>
      <c r="C33" s="7"/>
      <c r="D33" s="7">
        <v>2462</v>
      </c>
      <c r="E33" s="8">
        <v>0.55130964030516849</v>
      </c>
      <c r="F33" s="8">
        <v>4.4520795660036168</v>
      </c>
      <c r="G33" s="6"/>
      <c r="H33" s="23">
        <v>130</v>
      </c>
      <c r="I33" s="8">
        <v>5.6099045021641293E-2</v>
      </c>
      <c r="J33" s="8"/>
      <c r="K33" s="7">
        <v>24</v>
      </c>
      <c r="L33" s="8">
        <v>4.8067294211896656E-2</v>
      </c>
      <c r="M33" s="8"/>
      <c r="N33" s="23">
        <v>2171</v>
      </c>
      <c r="O33" s="8">
        <v>2.5562829691032403</v>
      </c>
      <c r="P33" s="8"/>
      <c r="Q33" s="23">
        <v>137</v>
      </c>
      <c r="R33" s="8">
        <v>0.17128853992148232</v>
      </c>
    </row>
    <row r="34" spans="1:18" ht="13.5" customHeight="1" x14ac:dyDescent="0.3">
      <c r="A34" s="46" t="s">
        <v>80</v>
      </c>
      <c r="B34" s="7">
        <v>21</v>
      </c>
      <c r="C34" s="7"/>
      <c r="D34" s="7">
        <v>47</v>
      </c>
      <c r="E34" s="8">
        <v>1.0524595082998748E-2</v>
      </c>
      <c r="F34" s="8">
        <v>2.2380952380952381</v>
      </c>
      <c r="G34" s="6"/>
      <c r="H34" s="23">
        <v>29</v>
      </c>
      <c r="I34" s="8">
        <v>1.2514402350981519E-2</v>
      </c>
      <c r="J34" s="8"/>
      <c r="K34" s="7">
        <v>6</v>
      </c>
      <c r="L34" s="8">
        <v>1.2016823552974164E-2</v>
      </c>
      <c r="M34" s="8"/>
      <c r="N34" s="23" t="s">
        <v>20</v>
      </c>
      <c r="O34" s="8" t="s">
        <v>20</v>
      </c>
      <c r="P34" s="8"/>
      <c r="Q34" s="23">
        <v>12</v>
      </c>
      <c r="R34" s="8">
        <v>1.5003375759545899E-2</v>
      </c>
    </row>
    <row r="35" spans="1:18" ht="17.25" customHeight="1" x14ac:dyDescent="0.3">
      <c r="A35" s="46" t="s">
        <v>81</v>
      </c>
      <c r="B35" s="7">
        <v>5</v>
      </c>
      <c r="C35" s="7"/>
      <c r="D35" s="7">
        <v>13</v>
      </c>
      <c r="E35" s="8">
        <v>2.9110582144464621E-3</v>
      </c>
      <c r="F35" s="8">
        <v>2.6</v>
      </c>
      <c r="G35" s="6"/>
      <c r="H35" s="23">
        <v>13</v>
      </c>
      <c r="I35" s="8">
        <v>5.6099045021641286E-3</v>
      </c>
      <c r="J35" s="8"/>
      <c r="K35" s="7" t="s">
        <v>20</v>
      </c>
      <c r="L35" s="8" t="s">
        <v>20</v>
      </c>
      <c r="M35" s="8"/>
      <c r="N35" s="23" t="s">
        <v>20</v>
      </c>
      <c r="O35" s="8" t="s">
        <v>20</v>
      </c>
      <c r="P35" s="8"/>
      <c r="Q35" s="23" t="s">
        <v>20</v>
      </c>
      <c r="R35" s="8" t="s">
        <v>20</v>
      </c>
    </row>
    <row r="36" spans="1:18" ht="13.5" customHeight="1" x14ac:dyDescent="0.3">
      <c r="A36" s="46" t="s">
        <v>31</v>
      </c>
      <c r="B36" s="7">
        <v>558</v>
      </c>
      <c r="C36" s="7"/>
      <c r="D36" s="7">
        <v>1254</v>
      </c>
      <c r="E36" s="8">
        <v>0.28080515391660488</v>
      </c>
      <c r="F36" s="8">
        <v>2.247311827956989</v>
      </c>
      <c r="G36" s="6"/>
      <c r="H36" s="23">
        <v>337</v>
      </c>
      <c r="I36" s="8">
        <v>0.14542598594071623</v>
      </c>
      <c r="J36" s="8"/>
      <c r="K36" s="7">
        <v>255</v>
      </c>
      <c r="L36" s="8">
        <v>0.51071500100140199</v>
      </c>
      <c r="M36" s="8"/>
      <c r="N36" s="23">
        <v>138</v>
      </c>
      <c r="O36" s="8">
        <v>0.16249058025621702</v>
      </c>
      <c r="P36" s="8"/>
      <c r="Q36" s="23">
        <v>524</v>
      </c>
      <c r="R36" s="8">
        <v>0.65514740816683747</v>
      </c>
    </row>
    <row r="37" spans="1:18" ht="13.5" customHeight="1" x14ac:dyDescent="0.3">
      <c r="A37" s="46" t="s">
        <v>32</v>
      </c>
      <c r="B37" s="7">
        <v>383</v>
      </c>
      <c r="C37" s="7"/>
      <c r="D37" s="7">
        <v>2842</v>
      </c>
      <c r="E37" s="8">
        <v>0.63640211118898815</v>
      </c>
      <c r="F37" s="8">
        <v>7.4203655352480418</v>
      </c>
      <c r="G37" s="6"/>
      <c r="H37" s="23">
        <v>1358</v>
      </c>
      <c r="I37" s="8">
        <v>0.58601925491837581</v>
      </c>
      <c r="J37" s="8"/>
      <c r="K37" s="7">
        <v>92</v>
      </c>
      <c r="L37" s="8">
        <v>0.18425796114560383</v>
      </c>
      <c r="M37" s="8"/>
      <c r="N37" s="23">
        <v>1230</v>
      </c>
      <c r="O37" s="8">
        <v>1.4482856066314995</v>
      </c>
      <c r="P37" s="8"/>
      <c r="Q37" s="23">
        <v>162</v>
      </c>
      <c r="R37" s="8">
        <v>0.20254557275386961</v>
      </c>
    </row>
    <row r="38" spans="1:18" ht="13.5" customHeight="1" x14ac:dyDescent="0.3">
      <c r="A38" s="46" t="s">
        <v>33</v>
      </c>
      <c r="B38" s="7">
        <v>39</v>
      </c>
      <c r="C38" s="7"/>
      <c r="D38" s="7">
        <v>131</v>
      </c>
      <c r="E38" s="8">
        <v>2.9334509699422043E-2</v>
      </c>
      <c r="F38" s="8">
        <v>3.358974358974359</v>
      </c>
      <c r="G38" s="6"/>
      <c r="H38" s="23">
        <v>117</v>
      </c>
      <c r="I38" s="8">
        <v>5.0489140519477158E-2</v>
      </c>
      <c r="J38" s="8"/>
      <c r="K38" s="7">
        <v>6</v>
      </c>
      <c r="L38" s="8">
        <v>1.2016823552974164E-2</v>
      </c>
      <c r="M38" s="8"/>
      <c r="N38" s="23" t="s">
        <v>20</v>
      </c>
      <c r="O38" s="8" t="s">
        <v>20</v>
      </c>
      <c r="P38" s="8"/>
      <c r="Q38" s="23">
        <v>8</v>
      </c>
      <c r="R38" s="8">
        <v>1.0002250506363932E-2</v>
      </c>
    </row>
    <row r="39" spans="1:18" ht="13.5" customHeight="1" x14ac:dyDescent="0.3">
      <c r="A39" s="46" t="s">
        <v>82</v>
      </c>
      <c r="B39" s="7">
        <v>30</v>
      </c>
      <c r="C39" s="7"/>
      <c r="D39" s="7">
        <v>53</v>
      </c>
      <c r="E39" s="8">
        <v>1.1868160412743269E-2</v>
      </c>
      <c r="F39" s="8">
        <v>1.7666666666666666</v>
      </c>
      <c r="G39" s="6"/>
      <c r="H39" s="23">
        <v>41</v>
      </c>
      <c r="I39" s="8">
        <v>1.7692775737594559E-2</v>
      </c>
      <c r="J39" s="8"/>
      <c r="K39" s="7">
        <v>10</v>
      </c>
      <c r="L39" s="8">
        <v>2.0028039254956942E-2</v>
      </c>
      <c r="M39" s="8"/>
      <c r="N39" s="23" t="s">
        <v>20</v>
      </c>
      <c r="O39" s="8" t="s">
        <v>20</v>
      </c>
      <c r="P39" s="8"/>
      <c r="Q39" s="23">
        <v>2</v>
      </c>
      <c r="R39" s="8">
        <v>2.5005626265909831E-3</v>
      </c>
    </row>
    <row r="40" spans="1:18" ht="17.25" customHeight="1" x14ac:dyDescent="0.3">
      <c r="A40" s="46" t="s">
        <v>34</v>
      </c>
      <c r="B40" s="7">
        <v>156</v>
      </c>
      <c r="C40" s="7"/>
      <c r="D40" s="7">
        <v>481</v>
      </c>
      <c r="E40" s="8">
        <v>0.1077091539345191</v>
      </c>
      <c r="F40" s="8">
        <v>3.0833333333333335</v>
      </c>
      <c r="G40" s="6"/>
      <c r="H40" s="23">
        <v>129</v>
      </c>
      <c r="I40" s="8">
        <v>5.5667513906090198E-2</v>
      </c>
      <c r="J40" s="8"/>
      <c r="K40" s="7">
        <v>19</v>
      </c>
      <c r="L40" s="8">
        <v>3.8053274584418185E-2</v>
      </c>
      <c r="M40" s="8"/>
      <c r="N40" s="23">
        <v>300</v>
      </c>
      <c r="O40" s="8">
        <v>0.35324039186134137</v>
      </c>
      <c r="P40" s="8"/>
      <c r="Q40" s="23">
        <v>33</v>
      </c>
      <c r="R40" s="8">
        <v>4.1259283338751222E-2</v>
      </c>
    </row>
    <row r="41" spans="1:18" ht="13.5" customHeight="1" x14ac:dyDescent="0.3">
      <c r="A41" s="46" t="s">
        <v>35</v>
      </c>
      <c r="B41" s="7">
        <v>912</v>
      </c>
      <c r="C41" s="7"/>
      <c r="D41" s="7">
        <v>3158</v>
      </c>
      <c r="E41" s="8">
        <v>0.70716321855553299</v>
      </c>
      <c r="F41" s="8">
        <v>3.4627192982456139</v>
      </c>
      <c r="G41" s="6"/>
      <c r="H41" s="23">
        <v>563</v>
      </c>
      <c r="I41" s="8">
        <v>0.24295201805526184</v>
      </c>
      <c r="J41" s="8"/>
      <c r="K41" s="7">
        <v>308</v>
      </c>
      <c r="L41" s="8">
        <v>0.61686360905267368</v>
      </c>
      <c r="M41" s="8"/>
      <c r="N41" s="23">
        <v>1835</v>
      </c>
      <c r="O41" s="8">
        <v>2.160653730218538</v>
      </c>
      <c r="P41" s="8"/>
      <c r="Q41" s="23">
        <v>452</v>
      </c>
      <c r="R41" s="8">
        <v>0.56512715360956212</v>
      </c>
    </row>
    <row r="42" spans="1:18" ht="13.5" customHeight="1" x14ac:dyDescent="0.3">
      <c r="A42" s="46" t="s">
        <v>36</v>
      </c>
      <c r="B42" s="7">
        <v>11</v>
      </c>
      <c r="C42" s="7"/>
      <c r="D42" s="7">
        <v>15</v>
      </c>
      <c r="E42" s="8">
        <v>3.3589133243613028E-3</v>
      </c>
      <c r="F42" s="8">
        <v>1.3636363636363635</v>
      </c>
      <c r="G42" s="6"/>
      <c r="H42" s="23">
        <v>11</v>
      </c>
      <c r="I42" s="8">
        <v>4.7468422710619544E-3</v>
      </c>
      <c r="J42" s="8"/>
      <c r="K42" s="7" t="s">
        <v>20</v>
      </c>
      <c r="L42" s="8" t="s">
        <v>20</v>
      </c>
      <c r="M42" s="8"/>
      <c r="N42" s="23" t="s">
        <v>20</v>
      </c>
      <c r="O42" s="8" t="s">
        <v>20</v>
      </c>
      <c r="P42" s="8"/>
      <c r="Q42" s="23">
        <v>4</v>
      </c>
      <c r="R42" s="8">
        <v>5.0011252531819662E-3</v>
      </c>
    </row>
    <row r="43" spans="1:18" ht="13.5" customHeight="1" x14ac:dyDescent="0.3">
      <c r="A43" s="46" t="s">
        <v>37</v>
      </c>
      <c r="B43" s="7">
        <v>234</v>
      </c>
      <c r="C43" s="7"/>
      <c r="D43" s="7">
        <v>443</v>
      </c>
      <c r="E43" s="8">
        <v>9.9199906846137151E-2</v>
      </c>
      <c r="F43" s="8">
        <v>1.8931623931623931</v>
      </c>
      <c r="G43" s="6"/>
      <c r="H43" s="23">
        <v>293</v>
      </c>
      <c r="I43" s="8">
        <v>0.12643861685646843</v>
      </c>
      <c r="J43" s="8"/>
      <c r="K43" s="7">
        <v>84</v>
      </c>
      <c r="L43" s="8">
        <v>0.1682355297416383</v>
      </c>
      <c r="M43" s="8"/>
      <c r="N43" s="23">
        <v>9</v>
      </c>
      <c r="O43" s="8">
        <v>1.059721175584024E-2</v>
      </c>
      <c r="P43" s="8"/>
      <c r="Q43" s="23">
        <v>57</v>
      </c>
      <c r="R43" s="8">
        <v>7.1266034857843011E-2</v>
      </c>
    </row>
    <row r="44" spans="1:18" ht="13.5" customHeight="1" x14ac:dyDescent="0.3">
      <c r="A44" s="46" t="s">
        <v>38</v>
      </c>
      <c r="B44" s="7">
        <v>692</v>
      </c>
      <c r="C44" s="7"/>
      <c r="D44" s="7">
        <v>1643</v>
      </c>
      <c r="E44" s="8">
        <v>0.36791297279504137</v>
      </c>
      <c r="F44" s="8">
        <v>2.3742774566473988</v>
      </c>
      <c r="G44" s="6"/>
      <c r="H44" s="23">
        <v>597</v>
      </c>
      <c r="I44" s="8">
        <v>0.25762407598399883</v>
      </c>
      <c r="J44" s="8"/>
      <c r="K44" s="7">
        <v>289</v>
      </c>
      <c r="L44" s="8">
        <v>0.57881033446825547</v>
      </c>
      <c r="M44" s="8"/>
      <c r="N44" s="23">
        <v>539</v>
      </c>
      <c r="O44" s="8">
        <v>0.63465523737754337</v>
      </c>
      <c r="P44" s="8"/>
      <c r="Q44" s="23">
        <v>218</v>
      </c>
      <c r="R44" s="8">
        <v>0.27256132629841712</v>
      </c>
    </row>
    <row r="45" spans="1:18" ht="17.25" customHeight="1" x14ac:dyDescent="0.3">
      <c r="A45" s="46" t="s">
        <v>39</v>
      </c>
      <c r="B45" s="7">
        <v>483</v>
      </c>
      <c r="C45" s="7"/>
      <c r="D45" s="7">
        <v>1819</v>
      </c>
      <c r="E45" s="8">
        <v>0.40732422246754729</v>
      </c>
      <c r="F45" s="8">
        <v>3.7660455486542443</v>
      </c>
      <c r="G45" s="6"/>
      <c r="H45" s="23">
        <v>59</v>
      </c>
      <c r="I45" s="8">
        <v>2.5460335817514123E-2</v>
      </c>
      <c r="J45" s="8"/>
      <c r="K45" s="7">
        <v>89</v>
      </c>
      <c r="L45" s="8">
        <v>0.17824954936911677</v>
      </c>
      <c r="M45" s="8"/>
      <c r="N45" s="23">
        <v>1618</v>
      </c>
      <c r="O45" s="8">
        <v>1.9051431801055012</v>
      </c>
      <c r="P45" s="8"/>
      <c r="Q45" s="23">
        <v>53</v>
      </c>
      <c r="R45" s="8">
        <v>6.6264909604661054E-2</v>
      </c>
    </row>
    <row r="46" spans="1:18" ht="13.5" customHeight="1" x14ac:dyDescent="0.3">
      <c r="A46" s="46" t="s">
        <v>40</v>
      </c>
      <c r="B46" s="7">
        <v>4899</v>
      </c>
      <c r="C46" s="7"/>
      <c r="D46" s="7">
        <v>12094</v>
      </c>
      <c r="E46" s="8">
        <v>2.7081798496550396</v>
      </c>
      <c r="F46" s="8">
        <v>2.4686670749132475</v>
      </c>
      <c r="G46" s="6"/>
      <c r="H46" s="23">
        <v>2237</v>
      </c>
      <c r="I46" s="8">
        <v>0.96533510548778112</v>
      </c>
      <c r="J46" s="8"/>
      <c r="K46" s="7">
        <v>1042</v>
      </c>
      <c r="L46" s="8">
        <v>2.0869216903665131</v>
      </c>
      <c r="M46" s="8"/>
      <c r="N46" s="23">
        <v>2959</v>
      </c>
      <c r="O46" s="8">
        <v>3.4841277317256969</v>
      </c>
      <c r="P46" s="8"/>
      <c r="Q46" s="23">
        <v>5856</v>
      </c>
      <c r="R46" s="8">
        <v>7.3216473706583978</v>
      </c>
    </row>
    <row r="47" spans="1:18" ht="13.5" customHeight="1" x14ac:dyDescent="0.3">
      <c r="A47" s="46" t="s">
        <v>41</v>
      </c>
      <c r="B47" s="7">
        <v>21</v>
      </c>
      <c r="C47" s="7"/>
      <c r="D47" s="7">
        <v>47</v>
      </c>
      <c r="E47" s="8">
        <v>1.0524595082998748E-2</v>
      </c>
      <c r="F47" s="8">
        <v>2.2380952380952381</v>
      </c>
      <c r="G47" s="6"/>
      <c r="H47" s="23">
        <v>21</v>
      </c>
      <c r="I47" s="8">
        <v>9.0621534265728221E-3</v>
      </c>
      <c r="J47" s="8"/>
      <c r="K47" s="7">
        <v>5</v>
      </c>
      <c r="L47" s="8">
        <v>1.0014019627478471E-2</v>
      </c>
      <c r="M47" s="8"/>
      <c r="N47" s="23">
        <v>21</v>
      </c>
      <c r="O47" s="8">
        <v>2.4726827430293894E-2</v>
      </c>
      <c r="P47" s="8"/>
      <c r="Q47" s="23" t="s">
        <v>20</v>
      </c>
      <c r="R47" s="8" t="s">
        <v>20</v>
      </c>
    </row>
    <row r="48" spans="1:18" ht="13.5" customHeight="1" x14ac:dyDescent="0.3">
      <c r="A48" s="46" t="s">
        <v>42</v>
      </c>
      <c r="B48" s="7">
        <v>21</v>
      </c>
      <c r="C48" s="7"/>
      <c r="D48" s="7">
        <v>85</v>
      </c>
      <c r="E48" s="8">
        <v>1.9033842171380714E-2</v>
      </c>
      <c r="F48" s="8">
        <v>4.0476190476190474</v>
      </c>
      <c r="G48" s="6"/>
      <c r="H48" s="23">
        <v>73</v>
      </c>
      <c r="I48" s="8">
        <v>3.1501771435229337E-2</v>
      </c>
      <c r="J48" s="8"/>
      <c r="K48" s="7">
        <v>6</v>
      </c>
      <c r="L48" s="8">
        <v>1.2016823552974164E-2</v>
      </c>
      <c r="M48" s="8"/>
      <c r="N48" s="23" t="s">
        <v>20</v>
      </c>
      <c r="O48" s="8" t="s">
        <v>20</v>
      </c>
      <c r="P48" s="8"/>
      <c r="Q48" s="23">
        <v>6</v>
      </c>
      <c r="R48" s="8">
        <v>7.5016878797729497E-3</v>
      </c>
    </row>
    <row r="49" spans="1:18" ht="13.5" customHeight="1" x14ac:dyDescent="0.3">
      <c r="A49" s="46" t="s">
        <v>44</v>
      </c>
      <c r="B49" s="7">
        <v>204</v>
      </c>
      <c r="C49" s="7"/>
      <c r="D49" s="7">
        <v>843</v>
      </c>
      <c r="E49" s="8">
        <v>0.18877092882910521</v>
      </c>
      <c r="F49" s="8">
        <v>4.132352941176471</v>
      </c>
      <c r="G49" s="6"/>
      <c r="H49" s="23">
        <v>174</v>
      </c>
      <c r="I49" s="8">
        <v>7.5086414105889107E-2</v>
      </c>
      <c r="J49" s="8"/>
      <c r="K49" s="7">
        <v>106</v>
      </c>
      <c r="L49" s="8">
        <v>0.21229721610254354</v>
      </c>
      <c r="M49" s="8"/>
      <c r="N49" s="23">
        <v>431</v>
      </c>
      <c r="O49" s="8">
        <v>0.50748869630746041</v>
      </c>
      <c r="P49" s="8"/>
      <c r="Q49" s="23">
        <v>132</v>
      </c>
      <c r="R49" s="8">
        <v>0.16503713335500489</v>
      </c>
    </row>
    <row r="50" spans="1:18" ht="17.25" customHeight="1" x14ac:dyDescent="0.3">
      <c r="A50" s="46" t="s">
        <v>45</v>
      </c>
      <c r="B50" s="7">
        <v>7</v>
      </c>
      <c r="C50" s="7"/>
      <c r="D50" s="7">
        <v>15</v>
      </c>
      <c r="E50" s="8">
        <v>3.3589133243613028E-3</v>
      </c>
      <c r="F50" s="8">
        <v>2.1428571428571428</v>
      </c>
      <c r="G50" s="6"/>
      <c r="H50" s="7">
        <v>5</v>
      </c>
      <c r="I50" s="8">
        <v>2.1576555777554343E-3</v>
      </c>
      <c r="J50" s="8"/>
      <c r="K50" s="23" t="s">
        <v>20</v>
      </c>
      <c r="L50" s="8" t="s">
        <v>20</v>
      </c>
      <c r="M50" s="8"/>
      <c r="N50" s="7" t="s">
        <v>20</v>
      </c>
      <c r="O50" s="8" t="s">
        <v>20</v>
      </c>
      <c r="P50" s="8"/>
      <c r="Q50" s="23">
        <v>10</v>
      </c>
      <c r="R50" s="8">
        <v>1.2502813132954916E-2</v>
      </c>
    </row>
    <row r="51" spans="1:18" ht="17.25" customHeight="1" x14ac:dyDescent="0.3">
      <c r="A51" s="44" t="s">
        <v>46</v>
      </c>
      <c r="B51" s="19">
        <v>770</v>
      </c>
      <c r="C51" s="19"/>
      <c r="D51" s="19">
        <v>1875</v>
      </c>
      <c r="E51" s="20">
        <v>0.38761859763129425</v>
      </c>
      <c r="F51" s="20">
        <v>2.4350649350649349</v>
      </c>
      <c r="G51" s="21"/>
      <c r="H51" s="19">
        <v>997</v>
      </c>
      <c r="I51" s="20">
        <v>0.43023652220443359</v>
      </c>
      <c r="J51" s="20"/>
      <c r="K51" s="41">
        <v>538</v>
      </c>
      <c r="L51" s="20">
        <v>1.077508511916683</v>
      </c>
      <c r="M51" s="20"/>
      <c r="N51" s="53">
        <v>236</v>
      </c>
      <c r="O51" s="20">
        <v>0.27788244159758857</v>
      </c>
      <c r="P51" s="20"/>
      <c r="Q51" s="41">
        <v>104</v>
      </c>
      <c r="R51" s="20">
        <v>0.13002925658273115</v>
      </c>
    </row>
    <row r="52" spans="1:18" ht="13.5" customHeight="1" x14ac:dyDescent="0.3">
      <c r="A52" s="46" t="s">
        <v>99</v>
      </c>
      <c r="B52" s="7">
        <v>4</v>
      </c>
      <c r="C52" s="7"/>
      <c r="D52" s="7">
        <v>12</v>
      </c>
      <c r="E52" s="8">
        <v>2.6871306594890422E-3</v>
      </c>
      <c r="F52" s="8">
        <v>3</v>
      </c>
      <c r="G52" s="6"/>
      <c r="H52" s="7">
        <v>12</v>
      </c>
      <c r="I52" s="8">
        <v>5.1783733866130419E-3</v>
      </c>
      <c r="J52" s="8"/>
      <c r="K52" s="7" t="s">
        <v>20</v>
      </c>
      <c r="L52" s="8" t="s">
        <v>20</v>
      </c>
      <c r="M52" s="8"/>
      <c r="N52" s="7" t="s">
        <v>20</v>
      </c>
      <c r="O52" s="8" t="s">
        <v>20</v>
      </c>
      <c r="P52" s="8"/>
      <c r="Q52" s="7" t="s">
        <v>20</v>
      </c>
      <c r="R52" s="8" t="s">
        <v>20</v>
      </c>
    </row>
    <row r="53" spans="1:18" ht="13.5" customHeight="1" x14ac:dyDescent="0.3">
      <c r="A53" s="46" t="s">
        <v>100</v>
      </c>
      <c r="B53" s="7">
        <v>15</v>
      </c>
      <c r="C53" s="7"/>
      <c r="D53" s="7">
        <v>42</v>
      </c>
      <c r="E53" s="8">
        <v>9.4049573082116474E-3</v>
      </c>
      <c r="F53" s="8">
        <v>2.8</v>
      </c>
      <c r="G53" s="6"/>
      <c r="H53" s="27">
        <v>37</v>
      </c>
      <c r="I53" s="8">
        <v>1.5966651275390212E-2</v>
      </c>
      <c r="J53" s="8"/>
      <c r="K53" s="23">
        <v>2</v>
      </c>
      <c r="L53" s="8">
        <v>4.005607850991388E-3</v>
      </c>
      <c r="M53" s="23"/>
      <c r="N53" s="23">
        <v>3</v>
      </c>
      <c r="O53" s="8">
        <v>3.5324039186134136E-3</v>
      </c>
      <c r="P53" s="8"/>
      <c r="Q53" s="23" t="s">
        <v>20</v>
      </c>
      <c r="R53" s="8" t="s">
        <v>20</v>
      </c>
    </row>
    <row r="54" spans="1:18" ht="13.5" customHeight="1" x14ac:dyDescent="0.3">
      <c r="A54" s="46" t="s">
        <v>101</v>
      </c>
      <c r="B54" s="7">
        <v>3</v>
      </c>
      <c r="C54" s="7"/>
      <c r="D54" s="7">
        <v>4</v>
      </c>
      <c r="E54" s="8">
        <v>8.957102198296808E-4</v>
      </c>
      <c r="F54" s="8">
        <v>1.3333333333333333</v>
      </c>
      <c r="G54" s="6"/>
      <c r="H54" s="7">
        <v>2</v>
      </c>
      <c r="I54" s="8">
        <v>8.6306223110217369E-4</v>
      </c>
      <c r="J54" s="8"/>
      <c r="K54" s="7">
        <v>2</v>
      </c>
      <c r="L54" s="8">
        <v>4.005607850991388E-3</v>
      </c>
      <c r="M54" s="8"/>
      <c r="N54" s="23" t="s">
        <v>20</v>
      </c>
      <c r="O54" s="8" t="s">
        <v>20</v>
      </c>
      <c r="P54" s="8"/>
      <c r="Q54" s="7" t="s">
        <v>20</v>
      </c>
      <c r="R54" s="8" t="s">
        <v>20</v>
      </c>
    </row>
    <row r="55" spans="1:18" ht="13.5" customHeight="1" x14ac:dyDescent="0.3">
      <c r="A55" s="46" t="s">
        <v>102</v>
      </c>
      <c r="B55" s="7">
        <v>6</v>
      </c>
      <c r="C55" s="7"/>
      <c r="D55" s="7">
        <v>19</v>
      </c>
      <c r="E55" s="8">
        <v>4.254623544190983E-3</v>
      </c>
      <c r="F55" s="8">
        <v>3.1666666666666665</v>
      </c>
      <c r="G55" s="6"/>
      <c r="H55" s="27">
        <v>19</v>
      </c>
      <c r="I55" s="8">
        <v>8.1990911954706504E-3</v>
      </c>
      <c r="J55" s="8"/>
      <c r="K55" s="23" t="s">
        <v>20</v>
      </c>
      <c r="L55" s="8" t="s">
        <v>20</v>
      </c>
      <c r="M55" s="8"/>
      <c r="N55" s="23" t="s">
        <v>20</v>
      </c>
      <c r="O55" s="8" t="s">
        <v>20</v>
      </c>
      <c r="P55" s="8"/>
      <c r="Q55" s="28" t="s">
        <v>20</v>
      </c>
      <c r="R55" s="8" t="s">
        <v>20</v>
      </c>
    </row>
    <row r="56" spans="1:18" ht="13.5" customHeight="1" x14ac:dyDescent="0.3">
      <c r="A56" s="46" t="s">
        <v>48</v>
      </c>
      <c r="B56" s="7">
        <v>29</v>
      </c>
      <c r="C56" s="7"/>
      <c r="D56" s="7">
        <v>61</v>
      </c>
      <c r="E56" s="8">
        <v>1.365958085240263E-2</v>
      </c>
      <c r="F56" s="8">
        <v>2.103448275862069</v>
      </c>
      <c r="G56" s="6"/>
      <c r="H56" s="27">
        <v>25</v>
      </c>
      <c r="I56" s="8">
        <v>1.0788277888777171E-2</v>
      </c>
      <c r="J56" s="8"/>
      <c r="K56" s="23">
        <v>26</v>
      </c>
      <c r="L56" s="8">
        <v>5.2072902062888039E-2</v>
      </c>
      <c r="M56" s="8"/>
      <c r="N56" s="23">
        <v>10</v>
      </c>
      <c r="O56" s="8">
        <v>1.1774679728711379E-2</v>
      </c>
      <c r="P56" s="7"/>
      <c r="Q56" s="23" t="s">
        <v>20</v>
      </c>
      <c r="R56" s="8" t="s">
        <v>20</v>
      </c>
    </row>
    <row r="57" spans="1:18" ht="17.25" customHeight="1" x14ac:dyDescent="0.3">
      <c r="A57" s="42" t="s">
        <v>47</v>
      </c>
      <c r="B57" s="55">
        <v>426</v>
      </c>
      <c r="C57" s="55"/>
      <c r="D57" s="55">
        <v>1052</v>
      </c>
      <c r="E57" s="56">
        <v>0.23557178781520605</v>
      </c>
      <c r="F57" s="56">
        <v>2.4694835680751175</v>
      </c>
      <c r="G57" s="38"/>
      <c r="H57" s="57">
        <v>501</v>
      </c>
      <c r="I57" s="58">
        <v>0.21619708889109449</v>
      </c>
      <c r="J57" s="57"/>
      <c r="K57" s="57">
        <v>387</v>
      </c>
      <c r="L57" s="58">
        <v>0.77508511916683354</v>
      </c>
      <c r="M57" s="57"/>
      <c r="N57" s="57">
        <v>142</v>
      </c>
      <c r="O57" s="58">
        <v>0.16720045214770157</v>
      </c>
      <c r="P57" s="57"/>
      <c r="Q57" s="57">
        <v>22</v>
      </c>
      <c r="R57" s="58">
        <v>2.7506188892500814E-2</v>
      </c>
    </row>
    <row r="58" spans="1:18" ht="13.5" customHeight="1" x14ac:dyDescent="0.3">
      <c r="A58" s="42" t="s">
        <v>50</v>
      </c>
      <c r="B58" s="55">
        <v>6</v>
      </c>
      <c r="C58" s="55"/>
      <c r="D58" s="55">
        <v>23</v>
      </c>
      <c r="E58" s="56">
        <v>5.1503337640206636E-3</v>
      </c>
      <c r="F58" s="56">
        <v>3.8333333333333335</v>
      </c>
      <c r="G58" s="38"/>
      <c r="H58" s="57">
        <v>5</v>
      </c>
      <c r="I58" s="58">
        <v>2.1576555777554343E-3</v>
      </c>
      <c r="J58" s="57"/>
      <c r="K58" s="57">
        <v>8</v>
      </c>
      <c r="L58" s="58">
        <v>1.6022431403965552E-2</v>
      </c>
      <c r="M58" s="57"/>
      <c r="N58" s="57" t="s">
        <v>20</v>
      </c>
      <c r="O58" s="58" t="s">
        <v>20</v>
      </c>
      <c r="P58" s="57"/>
      <c r="Q58" s="57">
        <v>10</v>
      </c>
      <c r="R58" s="58">
        <v>1.2502813132954916E-2</v>
      </c>
    </row>
    <row r="59" spans="1:18" ht="17.25" customHeight="1" x14ac:dyDescent="0.3">
      <c r="A59" s="42" t="s">
        <v>103</v>
      </c>
      <c r="B59" s="55">
        <v>5</v>
      </c>
      <c r="C59" s="55"/>
      <c r="D59" s="55">
        <v>5</v>
      </c>
      <c r="E59" s="56">
        <v>1.1196377747871009E-3</v>
      </c>
      <c r="F59" s="56">
        <v>1</v>
      </c>
      <c r="G59" s="38"/>
      <c r="H59" s="57">
        <v>5</v>
      </c>
      <c r="I59" s="58">
        <v>2.1576555777554343E-3</v>
      </c>
      <c r="J59" s="57"/>
      <c r="K59" s="57" t="s">
        <v>20</v>
      </c>
      <c r="L59" s="58" t="s">
        <v>20</v>
      </c>
      <c r="M59" s="57"/>
      <c r="N59" s="57" t="s">
        <v>20</v>
      </c>
      <c r="O59" s="58" t="s">
        <v>20</v>
      </c>
      <c r="P59" s="57"/>
      <c r="Q59" s="57" t="s">
        <v>20</v>
      </c>
      <c r="R59" s="58" t="s">
        <v>20</v>
      </c>
    </row>
    <row r="60" spans="1:18" ht="13.5" customHeight="1" x14ac:dyDescent="0.3">
      <c r="A60" s="42" t="s">
        <v>104</v>
      </c>
      <c r="B60" s="55">
        <v>3</v>
      </c>
      <c r="C60" s="55"/>
      <c r="D60" s="55">
        <v>6</v>
      </c>
      <c r="E60" s="56">
        <v>1.3435653297445211E-3</v>
      </c>
      <c r="F60" s="56">
        <v>2</v>
      </c>
      <c r="G60" s="38"/>
      <c r="H60" s="57" t="s">
        <v>20</v>
      </c>
      <c r="I60" s="58" t="s">
        <v>20</v>
      </c>
      <c r="J60" s="57"/>
      <c r="K60" s="57" t="s">
        <v>20</v>
      </c>
      <c r="L60" s="58" t="s">
        <v>20</v>
      </c>
      <c r="M60" s="57"/>
      <c r="N60" s="57" t="s">
        <v>20</v>
      </c>
      <c r="O60" s="58" t="s">
        <v>20</v>
      </c>
      <c r="P60" s="57"/>
      <c r="Q60" s="57">
        <v>6</v>
      </c>
      <c r="R60" s="58">
        <v>7.5016878797729497E-3</v>
      </c>
    </row>
    <row r="61" spans="1:18" ht="13.5" customHeight="1" x14ac:dyDescent="0.3">
      <c r="A61" s="42" t="s">
        <v>87</v>
      </c>
      <c r="B61" s="55">
        <v>3</v>
      </c>
      <c r="C61" s="55"/>
      <c r="D61" s="55">
        <v>6</v>
      </c>
      <c r="E61" s="56">
        <v>1.3435653297445211E-3</v>
      </c>
      <c r="F61" s="56">
        <v>2</v>
      </c>
      <c r="G61" s="38"/>
      <c r="H61" s="57">
        <v>6</v>
      </c>
      <c r="I61" s="58">
        <v>2.589186693306521E-3</v>
      </c>
      <c r="J61" s="57"/>
      <c r="K61" s="57" t="s">
        <v>20</v>
      </c>
      <c r="L61" s="58" t="s">
        <v>20</v>
      </c>
      <c r="M61" s="57"/>
      <c r="N61" s="57" t="s">
        <v>20</v>
      </c>
      <c r="O61" s="58" t="s">
        <v>20</v>
      </c>
      <c r="P61" s="57"/>
      <c r="Q61" s="57" t="s">
        <v>20</v>
      </c>
      <c r="R61" s="58" t="s">
        <v>20</v>
      </c>
    </row>
    <row r="62" spans="1:18" ht="13.5" customHeight="1" x14ac:dyDescent="0.3">
      <c r="A62" s="42" t="s">
        <v>54</v>
      </c>
      <c r="B62" s="55">
        <v>6</v>
      </c>
      <c r="C62" s="55"/>
      <c r="D62" s="55">
        <v>15</v>
      </c>
      <c r="E62" s="56">
        <v>3.3589133243613028E-3</v>
      </c>
      <c r="F62" s="56">
        <v>2.5</v>
      </c>
      <c r="G62" s="38"/>
      <c r="H62" s="57">
        <v>13</v>
      </c>
      <c r="I62" s="58">
        <v>5.6099045021641286E-3</v>
      </c>
      <c r="J62" s="57"/>
      <c r="K62" s="57" t="s">
        <v>20</v>
      </c>
      <c r="L62" s="58" t="s">
        <v>20</v>
      </c>
      <c r="M62" s="57"/>
      <c r="N62" s="57" t="s">
        <v>20</v>
      </c>
      <c r="O62" s="58" t="s">
        <v>20</v>
      </c>
      <c r="P62" s="57"/>
      <c r="Q62" s="57">
        <v>2</v>
      </c>
      <c r="R62" s="58">
        <v>2.5005626265909831E-3</v>
      </c>
    </row>
    <row r="63" spans="1:18" ht="17.25" customHeight="1" x14ac:dyDescent="0.3">
      <c r="A63" s="42" t="s">
        <v>105</v>
      </c>
      <c r="B63" s="55">
        <v>3</v>
      </c>
      <c r="C63" s="55"/>
      <c r="D63" s="55">
        <v>11</v>
      </c>
      <c r="E63" s="56">
        <v>2.4632031045316223E-3</v>
      </c>
      <c r="F63" s="56">
        <v>3.6666666666666665</v>
      </c>
      <c r="G63" s="38"/>
      <c r="H63" s="57">
        <v>11</v>
      </c>
      <c r="I63" s="58">
        <v>4.7468422710619544E-3</v>
      </c>
      <c r="J63" s="57"/>
      <c r="K63" s="57" t="s">
        <v>20</v>
      </c>
      <c r="L63" s="58" t="s">
        <v>20</v>
      </c>
      <c r="M63" s="57"/>
      <c r="N63" s="57" t="s">
        <v>20</v>
      </c>
      <c r="O63" s="58" t="s">
        <v>20</v>
      </c>
      <c r="P63" s="57"/>
      <c r="Q63" s="57" t="s">
        <v>20</v>
      </c>
      <c r="R63" s="58" t="s">
        <v>20</v>
      </c>
    </row>
    <row r="64" spans="1:18" ht="13.5" customHeight="1" x14ac:dyDescent="0.3">
      <c r="A64" s="42" t="s">
        <v>106</v>
      </c>
      <c r="B64" s="55">
        <v>3</v>
      </c>
      <c r="C64" s="55"/>
      <c r="D64" s="55">
        <v>10</v>
      </c>
      <c r="E64" s="56">
        <v>2.2392755495742019E-3</v>
      </c>
      <c r="F64" s="56">
        <v>3.3333333333333335</v>
      </c>
      <c r="G64" s="38"/>
      <c r="H64" s="57">
        <v>5</v>
      </c>
      <c r="I64" s="58">
        <v>2.1576555777554343E-3</v>
      </c>
      <c r="J64" s="57"/>
      <c r="K64" s="57">
        <v>5</v>
      </c>
      <c r="L64" s="58">
        <v>1.0014019627478471E-2</v>
      </c>
      <c r="M64" s="57"/>
      <c r="N64" s="57" t="s">
        <v>20</v>
      </c>
      <c r="O64" s="58" t="s">
        <v>20</v>
      </c>
      <c r="P64" s="57"/>
      <c r="Q64" s="57" t="s">
        <v>20</v>
      </c>
      <c r="R64" s="58" t="s">
        <v>20</v>
      </c>
    </row>
    <row r="65" spans="1:18" ht="13.5" customHeight="1" x14ac:dyDescent="0.3">
      <c r="A65" s="42" t="s">
        <v>107</v>
      </c>
      <c r="B65" s="55">
        <v>4</v>
      </c>
      <c r="C65" s="55"/>
      <c r="D65" s="55">
        <v>9</v>
      </c>
      <c r="E65" s="56">
        <v>2.0153479946167815E-3</v>
      </c>
      <c r="F65" s="56">
        <v>2.25</v>
      </c>
      <c r="G65" s="38"/>
      <c r="H65" s="57">
        <v>9</v>
      </c>
      <c r="I65" s="58">
        <v>3.883780039959781E-3</v>
      </c>
      <c r="J65" s="57"/>
      <c r="K65" s="57" t="s">
        <v>20</v>
      </c>
      <c r="L65" s="58" t="s">
        <v>20</v>
      </c>
      <c r="M65" s="57"/>
      <c r="N65" s="57" t="s">
        <v>20</v>
      </c>
      <c r="O65" s="58" t="s">
        <v>20</v>
      </c>
      <c r="P65" s="57"/>
      <c r="Q65" s="57" t="s">
        <v>20</v>
      </c>
      <c r="R65" s="58" t="s">
        <v>20</v>
      </c>
    </row>
    <row r="66" spans="1:18" ht="13.5" customHeight="1" x14ac:dyDescent="0.3">
      <c r="A66" s="42" t="s">
        <v>56</v>
      </c>
      <c r="B66" s="55">
        <v>4</v>
      </c>
      <c r="C66" s="55"/>
      <c r="D66" s="55">
        <v>8</v>
      </c>
      <c r="E66" s="56">
        <v>1.7914204396593616E-3</v>
      </c>
      <c r="F66" s="56">
        <v>2</v>
      </c>
      <c r="G66" s="38"/>
      <c r="H66" s="57" t="s">
        <v>20</v>
      </c>
      <c r="I66" s="58" t="s">
        <v>20</v>
      </c>
      <c r="J66" s="57"/>
      <c r="K66" s="57">
        <v>8</v>
      </c>
      <c r="L66" s="58">
        <v>1.6022431403965552E-2</v>
      </c>
      <c r="M66" s="57"/>
      <c r="N66" s="57" t="s">
        <v>20</v>
      </c>
      <c r="O66" s="58" t="s">
        <v>20</v>
      </c>
      <c r="P66" s="57"/>
      <c r="Q66" s="57" t="s">
        <v>20</v>
      </c>
      <c r="R66" s="58" t="s">
        <v>20</v>
      </c>
    </row>
    <row r="67" spans="1:18" ht="13.5" customHeight="1" x14ac:dyDescent="0.3">
      <c r="A67" s="42" t="s">
        <v>57</v>
      </c>
      <c r="B67" s="55">
        <v>27</v>
      </c>
      <c r="C67" s="55"/>
      <c r="D67" s="55">
        <v>57</v>
      </c>
      <c r="E67" s="56">
        <v>1.2763870632572951E-2</v>
      </c>
      <c r="F67" s="56">
        <v>2.1111111111111112</v>
      </c>
      <c r="G67" s="38"/>
      <c r="H67" s="57">
        <v>57</v>
      </c>
      <c r="I67" s="58">
        <v>2.459727358641195E-2</v>
      </c>
      <c r="J67" s="57"/>
      <c r="K67" s="57" t="s">
        <v>20</v>
      </c>
      <c r="L67" s="58" t="s">
        <v>20</v>
      </c>
      <c r="M67" s="57"/>
      <c r="N67" s="57" t="s">
        <v>20</v>
      </c>
      <c r="O67" s="58" t="s">
        <v>20</v>
      </c>
      <c r="P67" s="57"/>
      <c r="Q67" s="57" t="s">
        <v>20</v>
      </c>
      <c r="R67" s="58" t="s">
        <v>20</v>
      </c>
    </row>
    <row r="68" spans="1:18" ht="17.25" customHeight="1" x14ac:dyDescent="0.3">
      <c r="A68" s="42" t="s">
        <v>108</v>
      </c>
      <c r="B68" s="55">
        <v>11</v>
      </c>
      <c r="C68" s="55"/>
      <c r="D68" s="55">
        <v>35</v>
      </c>
      <c r="E68" s="56">
        <v>7.8374644235097071E-3</v>
      </c>
      <c r="F68" s="56">
        <v>3.1818181818181817</v>
      </c>
      <c r="G68" s="38"/>
      <c r="H68" s="57">
        <v>31</v>
      </c>
      <c r="I68" s="58">
        <v>1.3377464582083691E-2</v>
      </c>
      <c r="J68" s="57"/>
      <c r="K68" s="57" t="s">
        <v>20</v>
      </c>
      <c r="L68" s="58" t="s">
        <v>20</v>
      </c>
      <c r="M68" s="57"/>
      <c r="N68" s="57" t="s">
        <v>20</v>
      </c>
      <c r="O68" s="58" t="s">
        <v>20</v>
      </c>
      <c r="P68" s="57"/>
      <c r="Q68" s="57">
        <v>4</v>
      </c>
      <c r="R68" s="58">
        <v>5.0011252531819662E-3</v>
      </c>
    </row>
    <row r="69" spans="1:18" ht="13.5" customHeight="1" x14ac:dyDescent="0.3">
      <c r="A69" s="42" t="s">
        <v>78</v>
      </c>
      <c r="B69" s="55">
        <v>32</v>
      </c>
      <c r="C69" s="55"/>
      <c r="D69" s="55">
        <v>117</v>
      </c>
      <c r="E69" s="56">
        <v>2.6199523930018162E-2</v>
      </c>
      <c r="F69" s="56">
        <v>3.65625</v>
      </c>
      <c r="G69" s="38"/>
      <c r="H69" s="57">
        <v>25</v>
      </c>
      <c r="I69" s="58">
        <v>1.0788277888777171E-2</v>
      </c>
      <c r="J69" s="57"/>
      <c r="K69" s="57">
        <v>5</v>
      </c>
      <c r="L69" s="58">
        <v>1.0014019627478471E-2</v>
      </c>
      <c r="M69" s="57"/>
      <c r="N69" s="57">
        <v>75</v>
      </c>
      <c r="O69" s="58">
        <v>8.8310097965335344E-2</v>
      </c>
      <c r="P69" s="57"/>
      <c r="Q69" s="57">
        <v>12</v>
      </c>
      <c r="R69" s="58">
        <v>1.5003375759545899E-2</v>
      </c>
    </row>
    <row r="70" spans="1:18" ht="13.5" customHeight="1" x14ac:dyDescent="0.3">
      <c r="A70" s="42" t="s">
        <v>59</v>
      </c>
      <c r="B70" s="55">
        <v>7</v>
      </c>
      <c r="C70" s="55"/>
      <c r="D70" s="55">
        <v>12</v>
      </c>
      <c r="E70" s="56">
        <v>2.6871306594890422E-3</v>
      </c>
      <c r="F70" s="56">
        <v>1.7142857142857142</v>
      </c>
      <c r="G70" s="38"/>
      <c r="H70" s="57">
        <v>12</v>
      </c>
      <c r="I70" s="58">
        <v>5.1783733866130419E-3</v>
      </c>
      <c r="J70" s="57"/>
      <c r="K70" s="57" t="s">
        <v>20</v>
      </c>
      <c r="L70" s="58" t="s">
        <v>20</v>
      </c>
      <c r="M70" s="57"/>
      <c r="N70" s="57" t="s">
        <v>20</v>
      </c>
      <c r="O70" s="58" t="s">
        <v>20</v>
      </c>
      <c r="P70" s="57"/>
      <c r="Q70" s="57" t="s">
        <v>20</v>
      </c>
      <c r="R70" s="58" t="s">
        <v>20</v>
      </c>
    </row>
    <row r="71" spans="1:18" ht="13.5" customHeight="1" x14ac:dyDescent="0.3">
      <c r="A71" s="42" t="s">
        <v>60</v>
      </c>
      <c r="B71" s="55">
        <v>24</v>
      </c>
      <c r="C71" s="55"/>
      <c r="D71" s="55">
        <v>64</v>
      </c>
      <c r="E71" s="56">
        <v>1.4331363517274893E-2</v>
      </c>
      <c r="F71" s="56">
        <v>2.6666666666666665</v>
      </c>
      <c r="G71" s="38"/>
      <c r="H71" s="57">
        <v>61</v>
      </c>
      <c r="I71" s="58">
        <v>2.6323398048616293E-2</v>
      </c>
      <c r="J71" s="57"/>
      <c r="K71" s="57">
        <v>3</v>
      </c>
      <c r="L71" s="58">
        <v>6.0084117764870821E-3</v>
      </c>
      <c r="M71" s="57"/>
      <c r="N71" s="57" t="s">
        <v>20</v>
      </c>
      <c r="O71" s="58" t="s">
        <v>20</v>
      </c>
      <c r="P71" s="57"/>
      <c r="Q71" s="57" t="s">
        <v>20</v>
      </c>
      <c r="R71" s="58" t="s">
        <v>20</v>
      </c>
    </row>
    <row r="72" spans="1:18" ht="13.5" customHeight="1" x14ac:dyDescent="0.3">
      <c r="A72" s="42" t="s">
        <v>109</v>
      </c>
      <c r="B72" s="55">
        <v>8</v>
      </c>
      <c r="C72" s="55"/>
      <c r="D72" s="55">
        <v>18</v>
      </c>
      <c r="E72" s="56">
        <v>4.0306959892335631E-3</v>
      </c>
      <c r="F72" s="56">
        <v>2.25</v>
      </c>
      <c r="G72" s="38"/>
      <c r="H72" s="57">
        <v>18</v>
      </c>
      <c r="I72" s="58">
        <v>7.767560079919562E-3</v>
      </c>
      <c r="J72" s="57"/>
      <c r="K72" s="57" t="s">
        <v>20</v>
      </c>
      <c r="L72" s="58" t="s">
        <v>20</v>
      </c>
      <c r="M72" s="57"/>
      <c r="N72" s="57" t="s">
        <v>20</v>
      </c>
      <c r="O72" s="58" t="s">
        <v>20</v>
      </c>
      <c r="P72" s="57"/>
      <c r="Q72" s="57" t="s">
        <v>20</v>
      </c>
      <c r="R72" s="58" t="s">
        <v>20</v>
      </c>
    </row>
    <row r="73" spans="1:18" ht="17.25" customHeight="1" x14ac:dyDescent="0.3">
      <c r="A73" s="42" t="s">
        <v>89</v>
      </c>
      <c r="B73" s="55">
        <v>9</v>
      </c>
      <c r="C73" s="55"/>
      <c r="D73" s="55">
        <v>9</v>
      </c>
      <c r="E73" s="56">
        <v>2.0153479946167815E-3</v>
      </c>
      <c r="F73" s="56">
        <v>1</v>
      </c>
      <c r="G73" s="38"/>
      <c r="H73" s="57" t="s">
        <v>20</v>
      </c>
      <c r="I73" s="58" t="s">
        <v>20</v>
      </c>
      <c r="J73" s="57"/>
      <c r="K73" s="57">
        <v>9</v>
      </c>
      <c r="L73" s="58">
        <v>1.8025235329461244E-2</v>
      </c>
      <c r="M73" s="57"/>
      <c r="N73" s="57" t="s">
        <v>20</v>
      </c>
      <c r="O73" s="58" t="s">
        <v>20</v>
      </c>
      <c r="P73" s="57"/>
      <c r="Q73" s="57" t="s">
        <v>20</v>
      </c>
      <c r="R73" s="58" t="s">
        <v>20</v>
      </c>
    </row>
    <row r="74" spans="1:18" ht="13.5" customHeight="1" x14ac:dyDescent="0.3">
      <c r="A74" s="42" t="s">
        <v>110</v>
      </c>
      <c r="B74" s="55">
        <v>5</v>
      </c>
      <c r="C74" s="55"/>
      <c r="D74" s="55">
        <v>5</v>
      </c>
      <c r="E74" s="56">
        <v>1.1196377747871009E-3</v>
      </c>
      <c r="F74" s="56">
        <v>1</v>
      </c>
      <c r="G74" s="38"/>
      <c r="H74" s="57">
        <v>5</v>
      </c>
      <c r="I74" s="58">
        <v>2.1576555777554343E-3</v>
      </c>
      <c r="J74" s="57"/>
      <c r="K74" s="57" t="s">
        <v>20</v>
      </c>
      <c r="L74" s="58" t="s">
        <v>20</v>
      </c>
      <c r="M74" s="57"/>
      <c r="N74" s="57" t="s">
        <v>20</v>
      </c>
      <c r="O74" s="58" t="s">
        <v>20</v>
      </c>
      <c r="P74" s="57"/>
      <c r="Q74" s="57" t="s">
        <v>20</v>
      </c>
      <c r="R74" s="58" t="s">
        <v>20</v>
      </c>
    </row>
    <row r="75" spans="1:18" ht="13.5" customHeight="1" x14ac:dyDescent="0.3">
      <c r="A75" s="42" t="s">
        <v>90</v>
      </c>
      <c r="B75" s="55">
        <v>6</v>
      </c>
      <c r="C75" s="55"/>
      <c r="D75" s="55">
        <v>10</v>
      </c>
      <c r="E75" s="56">
        <v>2.2392755495742019E-3</v>
      </c>
      <c r="F75" s="56">
        <v>1.6666666666666667</v>
      </c>
      <c r="G75" s="38"/>
      <c r="H75" s="57">
        <v>10</v>
      </c>
      <c r="I75" s="58">
        <v>4.3153111555108686E-3</v>
      </c>
      <c r="J75" s="57"/>
      <c r="K75" s="57" t="s">
        <v>20</v>
      </c>
      <c r="L75" s="58" t="s">
        <v>20</v>
      </c>
      <c r="M75" s="57"/>
      <c r="N75" s="57" t="s">
        <v>20</v>
      </c>
      <c r="O75" s="58" t="s">
        <v>20</v>
      </c>
      <c r="P75" s="57"/>
      <c r="Q75" s="57" t="s">
        <v>20</v>
      </c>
      <c r="R75" s="58" t="s">
        <v>20</v>
      </c>
    </row>
    <row r="76" spans="1:18" ht="13.5" customHeight="1" x14ac:dyDescent="0.3">
      <c r="A76" s="42" t="s">
        <v>111</v>
      </c>
      <c r="B76" s="55">
        <v>7</v>
      </c>
      <c r="C76" s="55"/>
      <c r="D76" s="55">
        <v>14</v>
      </c>
      <c r="E76" s="56">
        <v>3.1349857694038825E-3</v>
      </c>
      <c r="F76" s="56">
        <v>2</v>
      </c>
      <c r="G76" s="38"/>
      <c r="H76" s="57" t="s">
        <v>20</v>
      </c>
      <c r="I76" s="58" t="s">
        <v>20</v>
      </c>
      <c r="J76" s="57"/>
      <c r="K76" s="57">
        <v>3</v>
      </c>
      <c r="L76" s="58">
        <v>6.0084117764870821E-3</v>
      </c>
      <c r="M76" s="57"/>
      <c r="N76" s="57" t="s">
        <v>20</v>
      </c>
      <c r="O76" s="58" t="s">
        <v>20</v>
      </c>
      <c r="P76" s="57"/>
      <c r="Q76" s="57">
        <v>11</v>
      </c>
      <c r="R76" s="58">
        <v>1.3753094446250407E-2</v>
      </c>
    </row>
    <row r="77" spans="1:18" ht="13.5" customHeight="1" x14ac:dyDescent="0.3">
      <c r="A77" s="42" t="s">
        <v>62</v>
      </c>
      <c r="B77" s="55">
        <v>23</v>
      </c>
      <c r="C77" s="55"/>
      <c r="D77" s="55">
        <v>65</v>
      </c>
      <c r="E77" s="56">
        <v>1.4555291072232312E-2</v>
      </c>
      <c r="F77" s="56">
        <v>2.8260869565217392</v>
      </c>
      <c r="G77" s="38"/>
      <c r="H77" s="57">
        <v>43</v>
      </c>
      <c r="I77" s="58">
        <v>1.8555837968696733E-2</v>
      </c>
      <c r="J77" s="57"/>
      <c r="K77" s="57">
        <v>2</v>
      </c>
      <c r="L77" s="58">
        <v>4.005607850991388E-3</v>
      </c>
      <c r="M77" s="57"/>
      <c r="N77" s="57" t="s">
        <v>20</v>
      </c>
      <c r="O77" s="58" t="s">
        <v>20</v>
      </c>
      <c r="P77" s="57"/>
      <c r="Q77" s="57">
        <v>20</v>
      </c>
      <c r="R77" s="58">
        <v>2.5005626265909832E-2</v>
      </c>
    </row>
    <row r="78" spans="1:18" ht="17.25" customHeight="1" x14ac:dyDescent="0.3">
      <c r="A78" s="42" t="s">
        <v>63</v>
      </c>
      <c r="B78" s="55">
        <v>13</v>
      </c>
      <c r="C78" s="55"/>
      <c r="D78" s="55">
        <v>24</v>
      </c>
      <c r="E78" s="56">
        <v>5.3742613189780844E-3</v>
      </c>
      <c r="F78" s="56">
        <v>1.8461538461538463</v>
      </c>
      <c r="G78" s="38"/>
      <c r="H78" s="57">
        <v>18</v>
      </c>
      <c r="I78" s="58">
        <v>7.767560079919562E-3</v>
      </c>
      <c r="J78" s="57"/>
      <c r="K78" s="57">
        <v>6</v>
      </c>
      <c r="L78" s="58">
        <v>1.2016823552974164E-2</v>
      </c>
      <c r="M78" s="57"/>
      <c r="N78" s="57" t="s">
        <v>20</v>
      </c>
      <c r="O78" s="58" t="s">
        <v>20</v>
      </c>
      <c r="P78" s="57"/>
      <c r="Q78" s="57" t="s">
        <v>20</v>
      </c>
      <c r="R78" s="58" t="s">
        <v>20</v>
      </c>
    </row>
    <row r="79" spans="1:18" ht="13.5" customHeight="1" x14ac:dyDescent="0.3">
      <c r="A79" s="42" t="s">
        <v>112</v>
      </c>
      <c r="B79" s="55">
        <v>7</v>
      </c>
      <c r="C79" s="55"/>
      <c r="D79" s="55">
        <v>15</v>
      </c>
      <c r="E79" s="56">
        <v>3.3589133243613028E-3</v>
      </c>
      <c r="F79" s="56">
        <v>2.1428571428571428</v>
      </c>
      <c r="G79" s="38"/>
      <c r="H79" s="57">
        <v>10</v>
      </c>
      <c r="I79" s="58">
        <v>4.3153111555108686E-3</v>
      </c>
      <c r="J79" s="57"/>
      <c r="K79" s="57">
        <v>2</v>
      </c>
      <c r="L79" s="58">
        <v>4.005607850991388E-3</v>
      </c>
      <c r="M79" s="57"/>
      <c r="N79" s="57" t="s">
        <v>20</v>
      </c>
      <c r="O79" s="58" t="s">
        <v>20</v>
      </c>
      <c r="P79" s="57"/>
      <c r="Q79" s="57">
        <v>3</v>
      </c>
      <c r="R79" s="58">
        <v>3.7508439398864749E-3</v>
      </c>
    </row>
    <row r="80" spans="1:18" ht="13.5" customHeight="1" x14ac:dyDescent="0.3">
      <c r="A80" s="42" t="s">
        <v>64</v>
      </c>
      <c r="B80" s="55">
        <v>7</v>
      </c>
      <c r="C80" s="55"/>
      <c r="D80" s="55">
        <v>8</v>
      </c>
      <c r="E80" s="56">
        <v>1.7914204396593616E-3</v>
      </c>
      <c r="F80" s="56">
        <v>1.1428571428571428</v>
      </c>
      <c r="G80" s="38"/>
      <c r="H80" s="57">
        <v>5</v>
      </c>
      <c r="I80" s="58">
        <v>2.1576555777554343E-3</v>
      </c>
      <c r="J80" s="57"/>
      <c r="K80" s="57">
        <v>3</v>
      </c>
      <c r="L80" s="58">
        <v>6.0084117764870821E-3</v>
      </c>
      <c r="M80" s="57"/>
      <c r="N80" s="57" t="s">
        <v>20</v>
      </c>
      <c r="O80" s="58" t="s">
        <v>20</v>
      </c>
      <c r="P80" s="57"/>
      <c r="Q80" s="57" t="s">
        <v>20</v>
      </c>
      <c r="R80" s="58" t="s">
        <v>20</v>
      </c>
    </row>
    <row r="81" spans="1:18" ht="17.25" customHeight="1" x14ac:dyDescent="0.3">
      <c r="A81" s="42" t="s">
        <v>65</v>
      </c>
      <c r="B81" s="55">
        <v>58</v>
      </c>
      <c r="C81" s="55"/>
      <c r="D81" s="55">
        <v>133</v>
      </c>
      <c r="E81" s="56">
        <v>2.9782364809336884E-2</v>
      </c>
      <c r="F81" s="56">
        <v>2.2931034482758621</v>
      </c>
      <c r="G81" s="38"/>
      <c r="H81" s="57">
        <v>47</v>
      </c>
      <c r="I81" s="58">
        <v>2.0281962430901079E-2</v>
      </c>
      <c r="J81" s="57"/>
      <c r="K81" s="57">
        <v>67</v>
      </c>
      <c r="L81" s="58">
        <v>0.13418786300821148</v>
      </c>
      <c r="M81" s="57"/>
      <c r="N81" s="57">
        <v>6</v>
      </c>
      <c r="O81" s="58">
        <v>7.0648078372268271E-3</v>
      </c>
      <c r="P81" s="57"/>
      <c r="Q81" s="57">
        <v>13</v>
      </c>
      <c r="R81" s="58">
        <v>1.625365707284139E-2</v>
      </c>
    </row>
    <row r="82" spans="1:18" ht="13.5" customHeight="1" x14ac:dyDescent="0.3">
      <c r="A82" s="42" t="s">
        <v>113</v>
      </c>
      <c r="B82" s="55">
        <v>3</v>
      </c>
      <c r="C82" s="55"/>
      <c r="D82" s="55">
        <v>3</v>
      </c>
      <c r="E82" s="56">
        <v>6.7178266487226055E-4</v>
      </c>
      <c r="F82" s="56">
        <v>1</v>
      </c>
      <c r="G82" s="38"/>
      <c r="H82" s="57">
        <v>3</v>
      </c>
      <c r="I82" s="58">
        <v>1.2945933466532605E-3</v>
      </c>
      <c r="J82" s="57"/>
      <c r="K82" s="57" t="s">
        <v>20</v>
      </c>
      <c r="L82" s="58" t="s">
        <v>20</v>
      </c>
      <c r="M82" s="57"/>
      <c r="N82" s="57" t="s">
        <v>20</v>
      </c>
      <c r="O82" s="58" t="s">
        <v>20</v>
      </c>
      <c r="P82" s="57"/>
      <c r="Q82" s="57" t="s">
        <v>20</v>
      </c>
      <c r="R82" s="58" t="s">
        <v>20</v>
      </c>
    </row>
    <row r="83" spans="1:18" ht="13.5" customHeight="1" x14ac:dyDescent="0.3">
      <c r="A83" s="42" t="s">
        <v>91</v>
      </c>
      <c r="B83" s="55">
        <v>3</v>
      </c>
      <c r="C83" s="55"/>
      <c r="D83" s="55">
        <v>3</v>
      </c>
      <c r="E83" s="56">
        <v>6.7178266487226055E-4</v>
      </c>
      <c r="F83" s="56">
        <v>1</v>
      </c>
      <c r="G83" s="38"/>
      <c r="H83" s="57">
        <v>2</v>
      </c>
      <c r="I83" s="58">
        <v>8.6306223110217369E-4</v>
      </c>
      <c r="J83" s="57"/>
      <c r="K83" s="57" t="s">
        <v>20</v>
      </c>
      <c r="L83" s="58" t="s">
        <v>20</v>
      </c>
      <c r="M83" s="57"/>
      <c r="N83" s="57" t="s">
        <v>20</v>
      </c>
      <c r="O83" s="58" t="s">
        <v>20</v>
      </c>
      <c r="P83" s="57"/>
      <c r="Q83" s="57">
        <v>1</v>
      </c>
      <c r="R83" s="58">
        <v>1.2502813132954916E-3</v>
      </c>
    </row>
    <row r="84" spans="1:18" ht="17.25" customHeight="1" thickBot="1" x14ac:dyDescent="0.35">
      <c r="A84" s="42" t="s">
        <v>66</v>
      </c>
      <c r="B84" s="55">
        <v>2</v>
      </c>
      <c r="C84" s="55"/>
      <c r="D84" s="55">
        <v>4</v>
      </c>
      <c r="E84" s="56">
        <v>8.957102198296808E-4</v>
      </c>
      <c r="F84" s="56">
        <v>2</v>
      </c>
      <c r="G84" s="38"/>
      <c r="H84" s="57">
        <v>4</v>
      </c>
      <c r="I84" s="58">
        <v>1.7261244622043474E-3</v>
      </c>
      <c r="J84" s="57"/>
      <c r="K84" s="57" t="s">
        <v>20</v>
      </c>
      <c r="L84" s="58" t="s">
        <v>20</v>
      </c>
      <c r="M84" s="57"/>
      <c r="N84" s="57" t="s">
        <v>20</v>
      </c>
      <c r="O84" s="58" t="s">
        <v>20</v>
      </c>
      <c r="P84" s="57"/>
      <c r="Q84" s="57" t="s">
        <v>20</v>
      </c>
      <c r="R84" s="58" t="s">
        <v>20</v>
      </c>
    </row>
    <row r="85" spans="1:18" ht="13.5" customHeight="1" x14ac:dyDescent="0.3">
      <c r="A85" s="48" t="s">
        <v>71</v>
      </c>
      <c r="B85" s="34"/>
      <c r="C85" s="9"/>
      <c r="D85" s="34"/>
      <c r="E85" s="9"/>
      <c r="F85" s="9"/>
      <c r="G85" s="9"/>
      <c r="H85" s="34"/>
      <c r="I85" s="35"/>
      <c r="J85" s="9"/>
      <c r="K85" s="36"/>
      <c r="L85" s="36"/>
      <c r="M85" s="36"/>
      <c r="N85" s="36"/>
      <c r="O85" s="37"/>
      <c r="P85" s="36"/>
      <c r="Q85" s="10"/>
      <c r="R85" s="36"/>
    </row>
    <row r="86" spans="1:18" ht="13.5" customHeight="1" x14ac:dyDescent="0.3">
      <c r="A86" s="49" t="s">
        <v>67</v>
      </c>
    </row>
    <row r="87" spans="1:18" ht="13.5" customHeight="1" x14ac:dyDescent="0.3">
      <c r="A87" s="49" t="s">
        <v>115</v>
      </c>
    </row>
    <row r="92" spans="1:18" ht="13.5" customHeight="1" x14ac:dyDescent="0.3">
      <c r="B92" s="54"/>
    </row>
  </sheetData>
  <mergeCells count="6">
    <mergeCell ref="D4:R4"/>
    <mergeCell ref="D5:F5"/>
    <mergeCell ref="H5:I5"/>
    <mergeCell ref="K5:L5"/>
    <mergeCell ref="N5:O5"/>
    <mergeCell ref="Q5:R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B459-E720-4137-A721-D2E68D111617}">
  <dimension ref="A1:R73"/>
  <sheetViews>
    <sheetView showGridLines="0" zoomScaleNormal="100" workbookViewId="0">
      <selection activeCell="AA18" sqref="AA18"/>
    </sheetView>
  </sheetViews>
  <sheetFormatPr defaultRowHeight="13.5" customHeight="1" x14ac:dyDescent="0.3"/>
  <cols>
    <col min="1" max="1" width="15" style="50" customWidth="1"/>
    <col min="2" max="2" width="8" customWidth="1"/>
    <col min="3" max="3" width="2.109375" customWidth="1"/>
    <col min="4" max="5" width="6.44140625" customWidth="1"/>
    <col min="6" max="6" width="7.6640625" customWidth="1"/>
    <col min="7" max="7" width="2.109375" customWidth="1"/>
    <col min="8" max="9" width="6.44140625" customWidth="1"/>
    <col min="10" max="10" width="2.109375" customWidth="1"/>
    <col min="11" max="12" width="8" customWidth="1"/>
    <col min="13" max="13" width="2.109375" customWidth="1"/>
    <col min="14" max="15" width="6.44140625" customWidth="1"/>
    <col min="16" max="16" width="2.109375" customWidth="1"/>
    <col min="17" max="18" width="6.44140625" customWidth="1"/>
  </cols>
  <sheetData>
    <row r="1" spans="1:18" ht="13.5" customHeight="1" x14ac:dyDescent="0.3">
      <c r="A1" s="42" t="s">
        <v>69</v>
      </c>
    </row>
    <row r="2" spans="1:18" ht="33.75" customHeight="1" x14ac:dyDescent="0.3">
      <c r="A2" s="43" t="s">
        <v>92</v>
      </c>
      <c r="B2" s="2"/>
      <c r="C2" s="3"/>
      <c r="D2" s="4"/>
      <c r="E2" s="3"/>
      <c r="F2" s="3"/>
      <c r="G2" s="3"/>
      <c r="H2" s="4"/>
      <c r="I2" s="5"/>
      <c r="J2" s="3"/>
      <c r="K2" s="6"/>
      <c r="L2" s="6"/>
      <c r="M2" s="6"/>
      <c r="N2" s="7"/>
      <c r="O2" s="8"/>
      <c r="P2" s="6"/>
      <c r="Q2" s="7"/>
      <c r="R2" s="6"/>
    </row>
    <row r="3" spans="1:18" ht="4.5" customHeight="1" thickBot="1" x14ac:dyDescent="0.35">
      <c r="A3" s="44"/>
      <c r="B3" s="4"/>
      <c r="C3" s="3"/>
      <c r="D3" s="4"/>
      <c r="E3" s="3"/>
      <c r="F3" s="3"/>
      <c r="G3" s="3"/>
      <c r="H3" s="4"/>
      <c r="I3" s="5"/>
      <c r="J3" s="3"/>
      <c r="K3" s="6"/>
      <c r="L3" s="6"/>
      <c r="M3" s="6"/>
      <c r="N3" s="7"/>
      <c r="O3" s="8"/>
      <c r="P3" s="6"/>
      <c r="Q3" s="7"/>
      <c r="R3" s="6"/>
    </row>
    <row r="4" spans="1:18" ht="13.5" customHeight="1" x14ac:dyDescent="0.3">
      <c r="A4" s="45" t="s">
        <v>0</v>
      </c>
      <c r="B4" s="10" t="s">
        <v>1</v>
      </c>
      <c r="C4" s="9"/>
      <c r="D4" s="59" t="s">
        <v>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3.5" customHeight="1" x14ac:dyDescent="0.3">
      <c r="A5" s="46"/>
      <c r="B5" s="7" t="s">
        <v>3</v>
      </c>
      <c r="C5" s="3"/>
      <c r="D5" s="60" t="s">
        <v>4</v>
      </c>
      <c r="E5" s="60"/>
      <c r="F5" s="60"/>
      <c r="G5" s="3"/>
      <c r="H5" s="61" t="s">
        <v>5</v>
      </c>
      <c r="I5" s="61"/>
      <c r="J5" s="3"/>
      <c r="K5" s="62" t="s">
        <v>6</v>
      </c>
      <c r="L5" s="62"/>
      <c r="M5" s="6"/>
      <c r="N5" s="60" t="s">
        <v>7</v>
      </c>
      <c r="O5" s="60"/>
      <c r="P5" s="3"/>
      <c r="Q5" s="60" t="s">
        <v>8</v>
      </c>
      <c r="R5" s="60"/>
    </row>
    <row r="6" spans="1:18" ht="13.5" customHeight="1" x14ac:dyDescent="0.3">
      <c r="A6" s="46"/>
      <c r="B6" s="7"/>
      <c r="C6" s="3"/>
      <c r="D6" s="7" t="s">
        <v>9</v>
      </c>
      <c r="E6" s="6" t="s">
        <v>10</v>
      </c>
      <c r="F6" s="6" t="s">
        <v>11</v>
      </c>
      <c r="G6" s="3"/>
      <c r="H6" s="7" t="s">
        <v>9</v>
      </c>
      <c r="I6" s="6" t="s">
        <v>10</v>
      </c>
      <c r="J6" s="3"/>
      <c r="K6" s="7" t="s">
        <v>9</v>
      </c>
      <c r="L6" s="6" t="s">
        <v>10</v>
      </c>
      <c r="M6" s="6"/>
      <c r="N6" s="7" t="s">
        <v>9</v>
      </c>
      <c r="O6" s="6" t="s">
        <v>10</v>
      </c>
      <c r="P6" s="6"/>
      <c r="Q6" s="7" t="s">
        <v>9</v>
      </c>
      <c r="R6" s="6" t="s">
        <v>10</v>
      </c>
    </row>
    <row r="7" spans="1:18" ht="13.5" customHeight="1" x14ac:dyDescent="0.3">
      <c r="A7" s="47"/>
      <c r="B7" s="12"/>
      <c r="C7" s="12"/>
      <c r="D7" s="13"/>
      <c r="E7" s="14" t="s">
        <v>12</v>
      </c>
      <c r="F7" s="14" t="s">
        <v>13</v>
      </c>
      <c r="G7" s="11"/>
      <c r="H7" s="12"/>
      <c r="I7" s="14" t="s">
        <v>12</v>
      </c>
      <c r="J7" s="11"/>
      <c r="K7" s="14"/>
      <c r="L7" s="14" t="s">
        <v>12</v>
      </c>
      <c r="M7" s="14"/>
      <c r="N7" s="15"/>
      <c r="O7" s="14" t="s">
        <v>12</v>
      </c>
      <c r="P7" s="14"/>
      <c r="Q7" s="15"/>
      <c r="R7" s="14" t="s">
        <v>12</v>
      </c>
    </row>
    <row r="8" spans="1:18" ht="17.25" customHeight="1" x14ac:dyDescent="0.3">
      <c r="A8" s="44" t="s">
        <v>4</v>
      </c>
      <c r="B8" s="19">
        <v>163827</v>
      </c>
      <c r="C8" s="19"/>
      <c r="D8" s="19">
        <v>343737</v>
      </c>
      <c r="E8" s="20">
        <v>99.99156331730363</v>
      </c>
      <c r="F8" s="20">
        <v>2.0981706312146349</v>
      </c>
      <c r="G8" s="21"/>
      <c r="H8" s="19">
        <v>177233</v>
      </c>
      <c r="I8" s="26">
        <v>99.990408106842395</v>
      </c>
      <c r="J8" s="21"/>
      <c r="K8" s="19">
        <v>37931</v>
      </c>
      <c r="L8" s="20">
        <v>99.968363607603266</v>
      </c>
      <c r="M8" s="20"/>
      <c r="N8" s="19">
        <v>69144</v>
      </c>
      <c r="O8" s="20">
        <v>100.00000000000001</v>
      </c>
      <c r="P8" s="21"/>
      <c r="Q8" s="19">
        <v>59429</v>
      </c>
      <c r="R8" s="20">
        <v>99.999999999999986</v>
      </c>
    </row>
    <row r="9" spans="1:18" ht="17.25" customHeight="1" x14ac:dyDescent="0.3">
      <c r="A9" s="44" t="s">
        <v>14</v>
      </c>
      <c r="B9" s="19">
        <v>157120</v>
      </c>
      <c r="C9" s="19"/>
      <c r="D9" s="19">
        <v>322294</v>
      </c>
      <c r="E9" s="20">
        <v>93.761800446271408</v>
      </c>
      <c r="F9" s="20">
        <v>2.0512601832993891</v>
      </c>
      <c r="G9" s="21"/>
      <c r="H9" s="19">
        <v>171229</v>
      </c>
      <c r="I9" s="26">
        <v>96.61236902834122</v>
      </c>
      <c r="J9" s="20"/>
      <c r="K9" s="19">
        <v>36286</v>
      </c>
      <c r="L9" s="20">
        <v>95.663177875616242</v>
      </c>
      <c r="M9" s="20"/>
      <c r="N9" s="19">
        <v>59993</v>
      </c>
      <c r="O9" s="20">
        <v>86.765301399976863</v>
      </c>
      <c r="P9" s="20"/>
      <c r="Q9" s="19">
        <v>54786</v>
      </c>
      <c r="R9" s="20">
        <v>92.187315956856068</v>
      </c>
    </row>
    <row r="10" spans="1:18" ht="13.5" customHeight="1" x14ac:dyDescent="0.3">
      <c r="A10" s="46" t="s">
        <v>15</v>
      </c>
      <c r="B10" s="7">
        <v>6877</v>
      </c>
      <c r="C10" s="6"/>
      <c r="D10" s="7">
        <v>11573</v>
      </c>
      <c r="E10" s="8">
        <v>3.3668182360351082</v>
      </c>
      <c r="F10" s="8">
        <v>1.6828558964664824</v>
      </c>
      <c r="G10" s="6"/>
      <c r="H10" s="23">
        <v>3352</v>
      </c>
      <c r="I10" s="8">
        <v>1.8912956390739872</v>
      </c>
      <c r="J10" s="24"/>
      <c r="K10" s="23">
        <v>2437</v>
      </c>
      <c r="L10" s="8">
        <v>6.4248240225672939</v>
      </c>
      <c r="M10" s="25"/>
      <c r="N10" s="7">
        <v>2570</v>
      </c>
      <c r="O10" s="8">
        <v>3.7168807127154926</v>
      </c>
      <c r="P10" s="8"/>
      <c r="Q10" s="7">
        <v>3214</v>
      </c>
      <c r="R10" s="8">
        <v>5.4081340759561831</v>
      </c>
    </row>
    <row r="11" spans="1:18" ht="13.5" customHeight="1" x14ac:dyDescent="0.3">
      <c r="A11" s="46" t="s">
        <v>16</v>
      </c>
      <c r="B11" s="7">
        <v>124175</v>
      </c>
      <c r="C11" s="7"/>
      <c r="D11" s="7">
        <v>252402</v>
      </c>
      <c r="E11" s="8">
        <v>73.428813307848728</v>
      </c>
      <c r="F11" s="8">
        <v>2.0326313670223475</v>
      </c>
      <c r="G11" s="6"/>
      <c r="H11" s="23">
        <v>140485</v>
      </c>
      <c r="I11" s="8">
        <v>79.265712367335652</v>
      </c>
      <c r="J11" s="8"/>
      <c r="K11" s="7">
        <v>29059</v>
      </c>
      <c r="L11" s="8">
        <v>76.610160554691404</v>
      </c>
      <c r="M11" s="8"/>
      <c r="N11" s="7">
        <v>48268</v>
      </c>
      <c r="O11" s="8">
        <v>69.807937058891582</v>
      </c>
      <c r="P11" s="8"/>
      <c r="Q11" s="7">
        <v>34590</v>
      </c>
      <c r="R11" s="8">
        <v>58.203907183361657</v>
      </c>
    </row>
    <row r="12" spans="1:18" ht="13.5" customHeight="1" x14ac:dyDescent="0.3">
      <c r="A12" s="46" t="s">
        <v>17</v>
      </c>
      <c r="B12" s="7">
        <v>25236</v>
      </c>
      <c r="C12" s="7"/>
      <c r="D12" s="7">
        <v>56528</v>
      </c>
      <c r="E12" s="8">
        <v>16.445131015863872</v>
      </c>
      <c r="F12" s="8">
        <v>2.2399746394040259</v>
      </c>
      <c r="G12" s="6"/>
      <c r="H12" s="7">
        <v>26385</v>
      </c>
      <c r="I12" s="8">
        <v>14.887182409596408</v>
      </c>
      <c r="J12" s="8"/>
      <c r="K12" s="7">
        <v>4676</v>
      </c>
      <c r="L12" s="8">
        <v>12.327647570588701</v>
      </c>
      <c r="M12" s="8"/>
      <c r="N12" s="7">
        <v>8981</v>
      </c>
      <c r="O12" s="8">
        <v>12.988834895290987</v>
      </c>
      <c r="P12" s="8"/>
      <c r="Q12" s="7">
        <v>16486</v>
      </c>
      <c r="R12" s="8">
        <v>27.740665331740395</v>
      </c>
    </row>
    <row r="13" spans="1:18" ht="13.5" customHeight="1" x14ac:dyDescent="0.3">
      <c r="A13" s="46" t="s">
        <v>18</v>
      </c>
      <c r="B13" s="7">
        <v>448</v>
      </c>
      <c r="C13" s="7"/>
      <c r="D13" s="7">
        <v>968</v>
      </c>
      <c r="E13" s="8">
        <v>0.28161065000276375</v>
      </c>
      <c r="F13" s="8">
        <v>2.1607142857142856</v>
      </c>
      <c r="G13" s="6"/>
      <c r="H13" s="7">
        <v>490</v>
      </c>
      <c r="I13" s="8">
        <v>0.27647221454243853</v>
      </c>
      <c r="J13" s="8"/>
      <c r="K13" s="7">
        <v>44</v>
      </c>
      <c r="L13" s="8">
        <v>0.11600010545464133</v>
      </c>
      <c r="M13" s="8"/>
      <c r="N13" s="7">
        <v>75</v>
      </c>
      <c r="O13" s="8">
        <v>0.10846928149947933</v>
      </c>
      <c r="P13" s="8"/>
      <c r="Q13" s="7">
        <v>359</v>
      </c>
      <c r="R13" s="8">
        <v>0.60408218209964837</v>
      </c>
    </row>
    <row r="14" spans="1:18" ht="13.5" customHeight="1" x14ac:dyDescent="0.3">
      <c r="A14" s="46" t="s">
        <v>19</v>
      </c>
      <c r="B14" s="7">
        <v>340</v>
      </c>
      <c r="C14" s="7"/>
      <c r="D14" s="7">
        <v>743</v>
      </c>
      <c r="E14" s="8">
        <v>0.21615362908269986</v>
      </c>
      <c r="F14" s="8">
        <v>2.1852941176470586</v>
      </c>
      <c r="G14" s="6"/>
      <c r="H14" s="7">
        <v>441</v>
      </c>
      <c r="I14" s="8">
        <v>0.24882499308819464</v>
      </c>
      <c r="J14" s="8"/>
      <c r="K14" s="7">
        <v>69</v>
      </c>
      <c r="L14" s="8">
        <v>0.18190925628114207</v>
      </c>
      <c r="M14" s="8"/>
      <c r="N14" s="7">
        <v>99</v>
      </c>
      <c r="O14" s="8">
        <v>0.14317945157931272</v>
      </c>
      <c r="P14" s="8"/>
      <c r="Q14" s="7">
        <v>134</v>
      </c>
      <c r="R14" s="8">
        <v>0.22547914317925591</v>
      </c>
    </row>
    <row r="15" spans="1:18" ht="17.25" customHeight="1" x14ac:dyDescent="0.3">
      <c r="A15" s="46" t="s">
        <v>72</v>
      </c>
      <c r="B15" s="7">
        <v>9</v>
      </c>
      <c r="C15" s="7"/>
      <c r="D15" s="7">
        <v>22</v>
      </c>
      <c r="E15" s="8">
        <v>6.4002420455173585E-3</v>
      </c>
      <c r="F15" s="8">
        <v>2.4444444444444446</v>
      </c>
      <c r="G15" s="6"/>
      <c r="H15" s="7">
        <v>21</v>
      </c>
      <c r="I15" s="8">
        <v>1.1848809194675935E-2</v>
      </c>
      <c r="J15" s="8"/>
      <c r="K15" s="7" t="s">
        <v>20</v>
      </c>
      <c r="L15" s="8" t="s">
        <v>20</v>
      </c>
      <c r="M15" s="8"/>
      <c r="N15" s="7" t="s">
        <v>20</v>
      </c>
      <c r="O15" s="8" t="s">
        <v>20</v>
      </c>
      <c r="P15" s="8"/>
      <c r="Q15" s="7">
        <v>1</v>
      </c>
      <c r="R15" s="8">
        <v>1.6826801729795217E-3</v>
      </c>
    </row>
    <row r="16" spans="1:18" ht="13.5" customHeight="1" x14ac:dyDescent="0.3">
      <c r="A16" s="46" t="s">
        <v>73</v>
      </c>
      <c r="B16" s="7">
        <v>4</v>
      </c>
      <c r="C16" s="7"/>
      <c r="D16" s="7">
        <v>8</v>
      </c>
      <c r="E16" s="8">
        <v>2.3273607438244934E-3</v>
      </c>
      <c r="F16" s="8">
        <v>2</v>
      </c>
      <c r="G16" s="6"/>
      <c r="H16" s="7">
        <v>8</v>
      </c>
      <c r="I16" s="8">
        <v>4.5138320741622603E-3</v>
      </c>
      <c r="J16" s="8"/>
      <c r="K16" s="7" t="s">
        <v>20</v>
      </c>
      <c r="L16" s="8" t="s">
        <v>20</v>
      </c>
      <c r="M16" s="8"/>
      <c r="N16" s="7" t="s">
        <v>20</v>
      </c>
      <c r="O16" s="8" t="s">
        <v>20</v>
      </c>
      <c r="P16" s="8"/>
      <c r="Q16" s="7" t="s">
        <v>20</v>
      </c>
      <c r="R16" s="8" t="s">
        <v>20</v>
      </c>
    </row>
    <row r="17" spans="1:18" ht="13.5" customHeight="1" x14ac:dyDescent="0.3">
      <c r="A17" s="46" t="s">
        <v>21</v>
      </c>
      <c r="B17" s="7">
        <v>31</v>
      </c>
      <c r="C17" s="7"/>
      <c r="D17" s="7">
        <v>50</v>
      </c>
      <c r="E17" s="8">
        <v>1.4546004648903087E-2</v>
      </c>
      <c r="F17" s="8">
        <v>1.6129032258064515</v>
      </c>
      <c r="G17" s="6"/>
      <c r="H17" s="23">
        <v>47</v>
      </c>
      <c r="I17" s="8">
        <v>2.6518763435703283E-2</v>
      </c>
      <c r="J17" s="8"/>
      <c r="K17" s="23">
        <v>1</v>
      </c>
      <c r="L17" s="8">
        <v>2.6363660330600302E-3</v>
      </c>
      <c r="M17" s="8"/>
      <c r="N17" s="7" t="s">
        <v>20</v>
      </c>
      <c r="O17" s="8" t="s">
        <v>20</v>
      </c>
      <c r="P17" s="8"/>
      <c r="Q17" s="23">
        <v>2</v>
      </c>
      <c r="R17" s="8">
        <v>3.3653603459590435E-3</v>
      </c>
    </row>
    <row r="18" spans="1:18" ht="17.25" customHeight="1" x14ac:dyDescent="0.3">
      <c r="A18" s="44" t="s">
        <v>74</v>
      </c>
      <c r="B18" s="19"/>
      <c r="C18" s="19"/>
      <c r="D18" s="19"/>
      <c r="E18" s="20"/>
      <c r="F18" s="20"/>
      <c r="G18" s="21"/>
      <c r="H18" s="19"/>
      <c r="I18" s="26"/>
      <c r="J18" s="20"/>
      <c r="K18" s="19"/>
      <c r="L18" s="20"/>
      <c r="M18" s="20"/>
      <c r="N18" s="19"/>
      <c r="O18" s="26"/>
      <c r="P18" s="20"/>
      <c r="Q18" s="19"/>
      <c r="R18" s="20"/>
    </row>
    <row r="19" spans="1:18" ht="13.5" customHeight="1" x14ac:dyDescent="0.3">
      <c r="A19" s="44" t="s">
        <v>14</v>
      </c>
      <c r="B19" s="19">
        <v>6443</v>
      </c>
      <c r="C19" s="19"/>
      <c r="D19" s="19">
        <v>20895</v>
      </c>
      <c r="E19" s="20">
        <v>6.0787753427766003</v>
      </c>
      <c r="F19" s="20">
        <v>3.2430544777277666</v>
      </c>
      <c r="G19" s="21"/>
      <c r="H19" s="19">
        <v>5559</v>
      </c>
      <c r="I19" s="20">
        <v>3.1365490625335011</v>
      </c>
      <c r="J19" s="20"/>
      <c r="K19" s="19">
        <v>1580</v>
      </c>
      <c r="L19" s="20">
        <v>4.1654583322348468</v>
      </c>
      <c r="M19" s="20"/>
      <c r="N19" s="41">
        <v>9121</v>
      </c>
      <c r="O19" s="20">
        <v>13.191310887423349</v>
      </c>
      <c r="P19" s="20"/>
      <c r="Q19" s="19">
        <v>4635</v>
      </c>
      <c r="R19" s="20">
        <v>7.7992226017600839</v>
      </c>
    </row>
    <row r="20" spans="1:18" ht="13.5" customHeight="1" x14ac:dyDescent="0.3">
      <c r="A20" s="46" t="s">
        <v>24</v>
      </c>
      <c r="B20" s="7">
        <v>89</v>
      </c>
      <c r="C20" s="7"/>
      <c r="D20" s="7">
        <v>198</v>
      </c>
      <c r="E20" s="8">
        <v>5.7602178409656223E-2</v>
      </c>
      <c r="F20" s="8">
        <v>2.2247191011235956</v>
      </c>
      <c r="G20" s="6"/>
      <c r="H20" s="7">
        <v>64</v>
      </c>
      <c r="I20" s="8">
        <v>3.6110656593298082E-2</v>
      </c>
      <c r="J20" s="8"/>
      <c r="K20" s="7">
        <v>19</v>
      </c>
      <c r="L20" s="8">
        <v>5.0090954628140574E-2</v>
      </c>
      <c r="M20" s="8"/>
      <c r="N20" s="23">
        <v>42</v>
      </c>
      <c r="O20" s="8">
        <v>6.074279763970844E-2</v>
      </c>
      <c r="P20" s="8"/>
      <c r="Q20" s="7">
        <v>73</v>
      </c>
      <c r="R20" s="8">
        <v>0.12283565262750509</v>
      </c>
    </row>
    <row r="21" spans="1:18" ht="13.5" customHeight="1" x14ac:dyDescent="0.3">
      <c r="A21" s="46" t="s">
        <v>75</v>
      </c>
      <c r="B21" s="7">
        <v>13</v>
      </c>
      <c r="C21" s="7"/>
      <c r="D21" s="7">
        <v>55</v>
      </c>
      <c r="E21" s="8">
        <v>1.6000605113793396E-2</v>
      </c>
      <c r="F21" s="8">
        <v>4.2307692307692308</v>
      </c>
      <c r="G21" s="6"/>
      <c r="H21" s="7">
        <v>44</v>
      </c>
      <c r="I21" s="8">
        <v>2.4826076407892434E-2</v>
      </c>
      <c r="J21" s="8"/>
      <c r="K21" s="7">
        <v>1</v>
      </c>
      <c r="L21" s="8">
        <v>2.6363660330600302E-3</v>
      </c>
      <c r="M21" s="8"/>
      <c r="N21" s="7">
        <v>7</v>
      </c>
      <c r="O21" s="8">
        <v>1.0123799606618073E-2</v>
      </c>
      <c r="P21" s="8"/>
      <c r="Q21" s="7">
        <v>3</v>
      </c>
      <c r="R21" s="8">
        <v>5.0480405189385659E-3</v>
      </c>
    </row>
    <row r="22" spans="1:18" ht="13.5" customHeight="1" x14ac:dyDescent="0.3">
      <c r="A22" s="46" t="s">
        <v>25</v>
      </c>
      <c r="B22" s="7">
        <v>1049</v>
      </c>
      <c r="C22" s="7"/>
      <c r="D22" s="7">
        <v>2366</v>
      </c>
      <c r="E22" s="8">
        <v>0.688316939986094</v>
      </c>
      <c r="F22" s="8">
        <v>2.255481410867493</v>
      </c>
      <c r="G22" s="6"/>
      <c r="H22" s="7">
        <v>1041</v>
      </c>
      <c r="I22" s="8">
        <v>0.58736239865036421</v>
      </c>
      <c r="J22" s="8"/>
      <c r="K22" s="7">
        <v>253</v>
      </c>
      <c r="L22" s="8">
        <v>0.66700060636418756</v>
      </c>
      <c r="M22" s="8"/>
      <c r="N22" s="7">
        <v>821</v>
      </c>
      <c r="O22" s="8">
        <v>1.1873770681476339</v>
      </c>
      <c r="P22" s="8"/>
      <c r="Q22" s="7">
        <v>251</v>
      </c>
      <c r="R22" s="8">
        <v>0.42235272341785995</v>
      </c>
    </row>
    <row r="23" spans="1:18" ht="13.5" customHeight="1" x14ac:dyDescent="0.3">
      <c r="A23" s="46" t="s">
        <v>26</v>
      </c>
      <c r="B23" s="7">
        <v>241</v>
      </c>
      <c r="C23" s="7"/>
      <c r="D23" s="7">
        <v>453</v>
      </c>
      <c r="E23" s="8">
        <v>0.13178680211906196</v>
      </c>
      <c r="F23" s="8">
        <v>1.8796680497925311</v>
      </c>
      <c r="G23" s="6"/>
      <c r="H23" s="7">
        <v>142</v>
      </c>
      <c r="I23" s="8">
        <v>8.0120519316380132E-2</v>
      </c>
      <c r="J23" s="8"/>
      <c r="K23" s="23">
        <v>135</v>
      </c>
      <c r="L23" s="8">
        <v>0.35590941446310409</v>
      </c>
      <c r="M23" s="8"/>
      <c r="N23" s="23">
        <v>84</v>
      </c>
      <c r="O23" s="8">
        <v>0.12148559527941688</v>
      </c>
      <c r="P23" s="8"/>
      <c r="Q23" s="23">
        <v>92</v>
      </c>
      <c r="R23" s="8">
        <v>0.15480657591411601</v>
      </c>
    </row>
    <row r="24" spans="1:18" ht="13.5" customHeight="1" x14ac:dyDescent="0.3">
      <c r="A24" s="46" t="s">
        <v>77</v>
      </c>
      <c r="B24" s="7">
        <v>14</v>
      </c>
      <c r="C24" s="7"/>
      <c r="D24" s="7">
        <v>37</v>
      </c>
      <c r="E24" s="8">
        <v>1.0764043440188284E-2</v>
      </c>
      <c r="F24" s="8">
        <v>2.6428571428571428</v>
      </c>
      <c r="G24" s="6"/>
      <c r="H24" s="7">
        <v>19</v>
      </c>
      <c r="I24" s="8">
        <v>1.072035117613537E-2</v>
      </c>
      <c r="J24" s="8"/>
      <c r="K24" s="7">
        <v>4</v>
      </c>
      <c r="L24" s="8">
        <v>1.0545464132240121E-2</v>
      </c>
      <c r="M24" s="8"/>
      <c r="N24" s="23">
        <v>14</v>
      </c>
      <c r="O24" s="8">
        <v>2.0247599213236146E-2</v>
      </c>
      <c r="P24" s="8"/>
      <c r="Q24" s="7" t="s">
        <v>20</v>
      </c>
      <c r="R24" s="8" t="s">
        <v>20</v>
      </c>
    </row>
    <row r="25" spans="1:18" ht="17.25" customHeight="1" x14ac:dyDescent="0.3">
      <c r="A25" s="46" t="s">
        <v>27</v>
      </c>
      <c r="B25" s="7">
        <v>30</v>
      </c>
      <c r="C25" s="7"/>
      <c r="D25" s="7">
        <v>141</v>
      </c>
      <c r="E25" s="8">
        <v>4.1019733109906698E-2</v>
      </c>
      <c r="F25" s="8">
        <v>4.7</v>
      </c>
      <c r="G25" s="6"/>
      <c r="H25" s="7">
        <v>140</v>
      </c>
      <c r="I25" s="8">
        <v>7.8992061297839561E-2</v>
      </c>
      <c r="J25" s="8"/>
      <c r="K25" s="27">
        <v>1</v>
      </c>
      <c r="L25" s="8">
        <v>2.6363660330600302E-3</v>
      </c>
      <c r="M25" s="8"/>
      <c r="N25" s="28" t="s">
        <v>20</v>
      </c>
      <c r="O25" s="8" t="s">
        <v>20</v>
      </c>
      <c r="P25" s="8"/>
      <c r="Q25" s="29" t="s">
        <v>20</v>
      </c>
      <c r="R25" s="8" t="s">
        <v>20</v>
      </c>
    </row>
    <row r="26" spans="1:18" ht="13.5" customHeight="1" x14ac:dyDescent="0.3">
      <c r="A26" s="46" t="s">
        <v>28</v>
      </c>
      <c r="B26" s="7">
        <v>121</v>
      </c>
      <c r="C26" s="7"/>
      <c r="D26" s="7">
        <v>226</v>
      </c>
      <c r="E26" s="8">
        <v>6.5747941013041947E-2</v>
      </c>
      <c r="F26" s="8">
        <v>1.8677685950413223</v>
      </c>
      <c r="G26" s="6"/>
      <c r="H26" s="7">
        <v>101</v>
      </c>
      <c r="I26" s="8">
        <v>5.698712993629855E-2</v>
      </c>
      <c r="J26" s="8"/>
      <c r="K26" s="7">
        <v>69</v>
      </c>
      <c r="L26" s="8">
        <v>0.18190925628114207</v>
      </c>
      <c r="M26" s="8"/>
      <c r="N26" s="7">
        <v>42</v>
      </c>
      <c r="O26" s="8">
        <v>6.074279763970844E-2</v>
      </c>
      <c r="P26" s="8"/>
      <c r="Q26" s="7">
        <v>14</v>
      </c>
      <c r="R26" s="8">
        <v>2.3557522421713304E-2</v>
      </c>
    </row>
    <row r="27" spans="1:18" ht="13.5" customHeight="1" x14ac:dyDescent="0.3">
      <c r="A27" s="46" t="s">
        <v>79</v>
      </c>
      <c r="B27" s="7">
        <v>7</v>
      </c>
      <c r="C27" s="7"/>
      <c r="D27" s="7">
        <v>18</v>
      </c>
      <c r="E27" s="8">
        <v>5.2365616736051107E-3</v>
      </c>
      <c r="F27" s="8">
        <v>2.5714285714285716</v>
      </c>
      <c r="G27" s="6"/>
      <c r="H27" s="23">
        <v>18</v>
      </c>
      <c r="I27" s="8">
        <v>1.0156122166865086E-2</v>
      </c>
      <c r="J27" s="8"/>
      <c r="K27" s="7" t="s">
        <v>20</v>
      </c>
      <c r="L27" s="8" t="s">
        <v>20</v>
      </c>
      <c r="M27" s="8"/>
      <c r="N27" s="23" t="s">
        <v>20</v>
      </c>
      <c r="O27" s="8" t="s">
        <v>20</v>
      </c>
      <c r="P27" s="8"/>
      <c r="Q27" s="23" t="s">
        <v>20</v>
      </c>
      <c r="R27" s="8" t="s">
        <v>20</v>
      </c>
    </row>
    <row r="28" spans="1:18" ht="13.5" customHeight="1" x14ac:dyDescent="0.3">
      <c r="A28" s="46" t="s">
        <v>29</v>
      </c>
      <c r="B28" s="7">
        <v>570</v>
      </c>
      <c r="C28" s="7"/>
      <c r="D28" s="7">
        <v>2886</v>
      </c>
      <c r="E28" s="8">
        <v>0.83959538833468605</v>
      </c>
      <c r="F28" s="8">
        <v>5.0631578947368423</v>
      </c>
      <c r="G28" s="6"/>
      <c r="H28" s="23">
        <v>260</v>
      </c>
      <c r="I28" s="8">
        <v>0.14669954241027347</v>
      </c>
      <c r="J28" s="8"/>
      <c r="K28" s="7">
        <v>51</v>
      </c>
      <c r="L28" s="8">
        <v>0.13445466768606154</v>
      </c>
      <c r="M28" s="8"/>
      <c r="N28" s="23">
        <v>2444</v>
      </c>
      <c r="O28" s="8">
        <v>3.5346523197963671</v>
      </c>
      <c r="P28" s="8"/>
      <c r="Q28" s="23">
        <v>131</v>
      </c>
      <c r="R28" s="8">
        <v>0.22043110266031737</v>
      </c>
    </row>
    <row r="29" spans="1:18" ht="13.5" customHeight="1" x14ac:dyDescent="0.3">
      <c r="A29" s="46" t="s">
        <v>30</v>
      </c>
      <c r="B29" s="7">
        <v>414</v>
      </c>
      <c r="C29" s="7"/>
      <c r="D29" s="7">
        <v>2096</v>
      </c>
      <c r="E29" s="8">
        <v>0.60976851488201733</v>
      </c>
      <c r="F29" s="8">
        <v>5.06280193236715</v>
      </c>
      <c r="G29" s="6"/>
      <c r="H29" s="23">
        <v>96</v>
      </c>
      <c r="I29" s="8">
        <v>5.416598488994713E-2</v>
      </c>
      <c r="J29" s="8"/>
      <c r="K29" s="7">
        <v>32</v>
      </c>
      <c r="L29" s="8">
        <v>8.4363713057920967E-2</v>
      </c>
      <c r="M29" s="8"/>
      <c r="N29" s="23">
        <v>1910</v>
      </c>
      <c r="O29" s="8">
        <v>2.7623510355200742</v>
      </c>
      <c r="P29" s="8"/>
      <c r="Q29" s="23">
        <v>58</v>
      </c>
      <c r="R29" s="8">
        <v>9.7595450032812253E-2</v>
      </c>
    </row>
    <row r="30" spans="1:18" ht="17.25" customHeight="1" x14ac:dyDescent="0.3">
      <c r="A30" s="46" t="s">
        <v>80</v>
      </c>
      <c r="B30" s="7">
        <v>26</v>
      </c>
      <c r="C30" s="7"/>
      <c r="D30" s="7">
        <v>82</v>
      </c>
      <c r="E30" s="8">
        <v>2.3855447624201061E-2</v>
      </c>
      <c r="F30" s="8">
        <v>3.1538461538461537</v>
      </c>
      <c r="G30" s="6"/>
      <c r="H30" s="23">
        <v>37</v>
      </c>
      <c r="I30" s="8">
        <v>2.0876473343000457E-2</v>
      </c>
      <c r="J30" s="8"/>
      <c r="K30" s="7">
        <v>39</v>
      </c>
      <c r="L30" s="8">
        <v>0.10281827528934118</v>
      </c>
      <c r="M30" s="8"/>
      <c r="N30" s="23" t="s">
        <v>20</v>
      </c>
      <c r="O30" s="8" t="s">
        <v>20</v>
      </c>
      <c r="P30" s="8"/>
      <c r="Q30" s="23">
        <v>6</v>
      </c>
      <c r="R30" s="8">
        <v>1.0096081037877132E-2</v>
      </c>
    </row>
    <row r="31" spans="1:18" ht="13.5" customHeight="1" x14ac:dyDescent="0.3">
      <c r="A31" s="46" t="s">
        <v>81</v>
      </c>
      <c r="B31" s="7">
        <v>5</v>
      </c>
      <c r="C31" s="7"/>
      <c r="D31" s="7">
        <v>13</v>
      </c>
      <c r="E31" s="8">
        <v>3.7819612087148019E-3</v>
      </c>
      <c r="F31" s="8">
        <v>2.6</v>
      </c>
      <c r="G31" s="6"/>
      <c r="H31" s="23">
        <v>13</v>
      </c>
      <c r="I31" s="8">
        <v>7.334977120513674E-3</v>
      </c>
      <c r="J31" s="8"/>
      <c r="K31" s="7" t="s">
        <v>20</v>
      </c>
      <c r="L31" s="8" t="s">
        <v>20</v>
      </c>
      <c r="M31" s="8"/>
      <c r="N31" s="23" t="s">
        <v>20</v>
      </c>
      <c r="O31" s="8" t="s">
        <v>20</v>
      </c>
      <c r="P31" s="8"/>
      <c r="Q31" s="23" t="s">
        <v>20</v>
      </c>
      <c r="R31" s="8" t="s">
        <v>20</v>
      </c>
    </row>
    <row r="32" spans="1:18" ht="13.5" customHeight="1" x14ac:dyDescent="0.3">
      <c r="A32" s="46" t="s">
        <v>31</v>
      </c>
      <c r="B32" s="7">
        <v>355</v>
      </c>
      <c r="C32" s="7"/>
      <c r="D32" s="7">
        <v>883</v>
      </c>
      <c r="E32" s="8">
        <v>0.25688244209962852</v>
      </c>
      <c r="F32" s="8">
        <v>2.4873239436619716</v>
      </c>
      <c r="G32" s="6"/>
      <c r="H32" s="23">
        <v>241</v>
      </c>
      <c r="I32" s="8">
        <v>0.13597919123413812</v>
      </c>
      <c r="J32" s="8"/>
      <c r="K32" s="7">
        <v>85</v>
      </c>
      <c r="L32" s="8">
        <v>0.22409111281010255</v>
      </c>
      <c r="M32" s="8"/>
      <c r="N32" s="23">
        <v>134</v>
      </c>
      <c r="O32" s="8">
        <v>0.19379844961240311</v>
      </c>
      <c r="P32" s="8"/>
      <c r="Q32" s="23">
        <v>423</v>
      </c>
      <c r="R32" s="8">
        <v>0.71177371317033777</v>
      </c>
    </row>
    <row r="33" spans="1:18" ht="13.5" customHeight="1" x14ac:dyDescent="0.3">
      <c r="A33" s="46" t="s">
        <v>32</v>
      </c>
      <c r="B33" s="7">
        <v>246</v>
      </c>
      <c r="C33" s="7"/>
      <c r="D33" s="7">
        <v>1921</v>
      </c>
      <c r="E33" s="8">
        <v>0.55885749861085654</v>
      </c>
      <c r="F33" s="8">
        <v>7.808943089430894</v>
      </c>
      <c r="G33" s="6"/>
      <c r="H33" s="23">
        <v>1297</v>
      </c>
      <c r="I33" s="8">
        <v>0.73180502502355649</v>
      </c>
      <c r="J33" s="8"/>
      <c r="K33" s="7">
        <v>46</v>
      </c>
      <c r="L33" s="8">
        <v>0.12127283752076139</v>
      </c>
      <c r="M33" s="8"/>
      <c r="N33" s="23">
        <v>464</v>
      </c>
      <c r="O33" s="8">
        <v>0.67106328821011219</v>
      </c>
      <c r="P33" s="8"/>
      <c r="Q33" s="23">
        <v>114</v>
      </c>
      <c r="R33" s="8">
        <v>0.19182553971966548</v>
      </c>
    </row>
    <row r="34" spans="1:18" ht="13.5" customHeight="1" x14ac:dyDescent="0.3">
      <c r="A34" s="46" t="s">
        <v>33</v>
      </c>
      <c r="B34" s="7">
        <v>11</v>
      </c>
      <c r="C34" s="7"/>
      <c r="D34" s="7">
        <v>74</v>
      </c>
      <c r="E34" s="8">
        <v>2.1528086880376569E-2</v>
      </c>
      <c r="F34" s="8">
        <v>6.7272727272727275</v>
      </c>
      <c r="G34" s="6"/>
      <c r="H34" s="23">
        <v>74</v>
      </c>
      <c r="I34" s="8">
        <v>4.1752946686000915E-2</v>
      </c>
      <c r="J34" s="8"/>
      <c r="K34" s="7" t="s">
        <v>20</v>
      </c>
      <c r="L34" s="8" t="s">
        <v>20</v>
      </c>
      <c r="M34" s="8"/>
      <c r="N34" s="23" t="s">
        <v>20</v>
      </c>
      <c r="O34" s="8" t="s">
        <v>20</v>
      </c>
      <c r="P34" s="8"/>
      <c r="Q34" s="23" t="s">
        <v>20</v>
      </c>
      <c r="R34" s="8" t="s">
        <v>20</v>
      </c>
    </row>
    <row r="35" spans="1:18" ht="17.25" customHeight="1" x14ac:dyDescent="0.3">
      <c r="A35" s="46" t="s">
        <v>82</v>
      </c>
      <c r="B35" s="7">
        <v>36</v>
      </c>
      <c r="C35" s="7"/>
      <c r="D35" s="7">
        <v>176</v>
      </c>
      <c r="E35" s="8">
        <v>5.1201936364138868E-2</v>
      </c>
      <c r="F35" s="8">
        <v>4.8888888888888893</v>
      </c>
      <c r="G35" s="6"/>
      <c r="H35" s="23">
        <v>162</v>
      </c>
      <c r="I35" s="8">
        <v>9.1405099501785783E-2</v>
      </c>
      <c r="J35" s="8"/>
      <c r="K35" s="7">
        <v>5</v>
      </c>
      <c r="L35" s="8">
        <v>1.3181830165300151E-2</v>
      </c>
      <c r="M35" s="8"/>
      <c r="N35" s="23" t="s">
        <v>20</v>
      </c>
      <c r="O35" s="8" t="s">
        <v>20</v>
      </c>
      <c r="P35" s="8"/>
      <c r="Q35" s="23">
        <v>9</v>
      </c>
      <c r="R35" s="8">
        <v>1.5144121556815696E-2</v>
      </c>
    </row>
    <row r="36" spans="1:18" ht="13.5" customHeight="1" x14ac:dyDescent="0.3">
      <c r="A36" s="46" t="s">
        <v>34</v>
      </c>
      <c r="B36" s="7">
        <v>154</v>
      </c>
      <c r="C36" s="7"/>
      <c r="D36" s="7">
        <v>280</v>
      </c>
      <c r="E36" s="8">
        <v>8.1457626033857283E-2</v>
      </c>
      <c r="F36" s="8">
        <v>1.8181818181818181</v>
      </c>
      <c r="G36" s="6"/>
      <c r="H36" s="23">
        <v>193</v>
      </c>
      <c r="I36" s="8">
        <v>0.10889619878916455</v>
      </c>
      <c r="J36" s="8"/>
      <c r="K36" s="7">
        <v>54</v>
      </c>
      <c r="L36" s="8">
        <v>0.14236376578524162</v>
      </c>
      <c r="M36" s="8"/>
      <c r="N36" s="23">
        <v>17</v>
      </c>
      <c r="O36" s="8">
        <v>2.4586370473215321E-2</v>
      </c>
      <c r="P36" s="8"/>
      <c r="Q36" s="23">
        <v>16</v>
      </c>
      <c r="R36" s="8">
        <v>2.6922882767672348E-2</v>
      </c>
    </row>
    <row r="37" spans="1:18" ht="13.5" customHeight="1" x14ac:dyDescent="0.3">
      <c r="A37" s="46" t="s">
        <v>35</v>
      </c>
      <c r="B37" s="7">
        <v>360</v>
      </c>
      <c r="C37" s="7"/>
      <c r="D37" s="7">
        <v>1365</v>
      </c>
      <c r="E37" s="8">
        <v>0.3971059269150542</v>
      </c>
      <c r="F37" s="8">
        <v>3.7916666666666665</v>
      </c>
      <c r="G37" s="6"/>
      <c r="H37" s="23">
        <v>421</v>
      </c>
      <c r="I37" s="8">
        <v>0.23754041290278896</v>
      </c>
      <c r="J37" s="8"/>
      <c r="K37" s="7">
        <v>80</v>
      </c>
      <c r="L37" s="8">
        <v>0.21090928264480241</v>
      </c>
      <c r="M37" s="8"/>
      <c r="N37" s="23">
        <v>685</v>
      </c>
      <c r="O37" s="8">
        <v>0.99068610436191129</v>
      </c>
      <c r="P37" s="8"/>
      <c r="Q37" s="23">
        <v>179</v>
      </c>
      <c r="R37" s="8">
        <v>0.3011997509633344</v>
      </c>
    </row>
    <row r="38" spans="1:18" ht="13.5" customHeight="1" x14ac:dyDescent="0.3">
      <c r="A38" s="46" t="s">
        <v>36</v>
      </c>
      <c r="B38" s="7">
        <v>5</v>
      </c>
      <c r="C38" s="7"/>
      <c r="D38" s="7">
        <v>9</v>
      </c>
      <c r="E38" s="8">
        <v>2.6182808368025554E-3</v>
      </c>
      <c r="F38" s="8">
        <v>1.8</v>
      </c>
      <c r="G38" s="6"/>
      <c r="H38" s="23">
        <v>3</v>
      </c>
      <c r="I38" s="8">
        <v>1.6926870278108478E-3</v>
      </c>
      <c r="J38" s="8"/>
      <c r="K38" s="7" t="s">
        <v>20</v>
      </c>
      <c r="L38" s="8" t="s">
        <v>20</v>
      </c>
      <c r="M38" s="8"/>
      <c r="N38" s="23" t="s">
        <v>20</v>
      </c>
      <c r="O38" s="8" t="s">
        <v>20</v>
      </c>
      <c r="P38" s="8"/>
      <c r="Q38" s="23">
        <v>6</v>
      </c>
      <c r="R38" s="8">
        <v>1.0096081037877132E-2</v>
      </c>
    </row>
    <row r="39" spans="1:18" ht="13.5" customHeight="1" x14ac:dyDescent="0.3">
      <c r="A39" s="46" t="s">
        <v>83</v>
      </c>
      <c r="B39" s="7">
        <v>4</v>
      </c>
      <c r="C39" s="7"/>
      <c r="D39" s="7">
        <v>8</v>
      </c>
      <c r="E39" s="8">
        <v>2.3273607438244934E-3</v>
      </c>
      <c r="F39" s="8">
        <v>2</v>
      </c>
      <c r="G39" s="6"/>
      <c r="H39" s="23">
        <v>4</v>
      </c>
      <c r="I39" s="8">
        <v>2.2569160370811301E-3</v>
      </c>
      <c r="J39" s="8"/>
      <c r="K39" s="7">
        <v>4</v>
      </c>
      <c r="L39" s="8">
        <v>1.0545464132240121E-2</v>
      </c>
      <c r="M39" s="8"/>
      <c r="N39" s="23" t="s">
        <v>20</v>
      </c>
      <c r="O39" s="8" t="s">
        <v>20</v>
      </c>
      <c r="P39" s="8"/>
      <c r="Q39" s="23" t="s">
        <v>20</v>
      </c>
      <c r="R39" s="8" t="s">
        <v>20</v>
      </c>
    </row>
    <row r="40" spans="1:18" ht="17.25" customHeight="1" x14ac:dyDescent="0.3">
      <c r="A40" s="46" t="s">
        <v>37</v>
      </c>
      <c r="B40" s="7">
        <v>98</v>
      </c>
      <c r="C40" s="7"/>
      <c r="D40" s="7">
        <v>240</v>
      </c>
      <c r="E40" s="8">
        <v>6.9820822314734812E-2</v>
      </c>
      <c r="F40" s="8">
        <v>2.4489795918367347</v>
      </c>
      <c r="G40" s="6"/>
      <c r="H40" s="23">
        <v>148</v>
      </c>
      <c r="I40" s="8">
        <v>8.350589337200183E-2</v>
      </c>
      <c r="J40" s="8"/>
      <c r="K40" s="7">
        <v>60</v>
      </c>
      <c r="L40" s="8">
        <v>0.15818196198360179</v>
      </c>
      <c r="M40" s="8"/>
      <c r="N40" s="23">
        <v>4</v>
      </c>
      <c r="O40" s="8">
        <v>5.7850283466388984E-3</v>
      </c>
      <c r="P40" s="8"/>
      <c r="Q40" s="23">
        <v>28</v>
      </c>
      <c r="R40" s="8">
        <v>4.7115044843426608E-2</v>
      </c>
    </row>
    <row r="41" spans="1:18" ht="13.5" customHeight="1" x14ac:dyDescent="0.3">
      <c r="A41" s="46" t="s">
        <v>38</v>
      </c>
      <c r="B41" s="7">
        <v>232</v>
      </c>
      <c r="C41" s="7"/>
      <c r="D41" s="7">
        <v>414</v>
      </c>
      <c r="E41" s="8">
        <v>0.12044091849291755</v>
      </c>
      <c r="F41" s="8">
        <v>1.7844827586206897</v>
      </c>
      <c r="G41" s="6"/>
      <c r="H41" s="23">
        <v>115</v>
      </c>
      <c r="I41" s="8">
        <v>6.4886336066082503E-2</v>
      </c>
      <c r="J41" s="8"/>
      <c r="K41" s="7">
        <v>245</v>
      </c>
      <c r="L41" s="8">
        <v>0.64590967809970734</v>
      </c>
      <c r="M41" s="8"/>
      <c r="N41" s="23">
        <v>39</v>
      </c>
      <c r="O41" s="8">
        <v>5.6404026379729265E-2</v>
      </c>
      <c r="P41" s="8"/>
      <c r="Q41" s="23">
        <v>15</v>
      </c>
      <c r="R41" s="8">
        <v>2.5240202594692823E-2</v>
      </c>
    </row>
    <row r="42" spans="1:18" ht="13.5" customHeight="1" x14ac:dyDescent="0.3">
      <c r="A42" s="46" t="s">
        <v>39</v>
      </c>
      <c r="B42" s="7">
        <v>105</v>
      </c>
      <c r="C42" s="7"/>
      <c r="D42" s="7">
        <v>706</v>
      </c>
      <c r="E42" s="8">
        <v>0.20538958564251159</v>
      </c>
      <c r="F42" s="8">
        <v>6.7238095238095239</v>
      </c>
      <c r="G42" s="6"/>
      <c r="H42" s="23">
        <v>8</v>
      </c>
      <c r="I42" s="8">
        <v>4.5138320741622603E-3</v>
      </c>
      <c r="J42" s="8"/>
      <c r="K42" s="7">
        <v>37</v>
      </c>
      <c r="L42" s="8">
        <v>9.7545543223221121E-2</v>
      </c>
      <c r="M42" s="8"/>
      <c r="N42" s="23">
        <v>656</v>
      </c>
      <c r="O42" s="8">
        <v>0.9487446488487794</v>
      </c>
      <c r="P42" s="8"/>
      <c r="Q42" s="23">
        <v>5</v>
      </c>
      <c r="R42" s="8">
        <v>8.4134008648976081E-3</v>
      </c>
    </row>
    <row r="43" spans="1:18" ht="13.5" customHeight="1" x14ac:dyDescent="0.3">
      <c r="A43" s="46" t="s">
        <v>40</v>
      </c>
      <c r="B43" s="7">
        <v>2066</v>
      </c>
      <c r="C43" s="7"/>
      <c r="D43" s="7">
        <v>5525</v>
      </c>
      <c r="E43" s="8">
        <v>1.607333513703791</v>
      </c>
      <c r="F43" s="8">
        <v>2.674249757986447</v>
      </c>
      <c r="G43" s="6"/>
      <c r="H43" s="23">
        <v>775</v>
      </c>
      <c r="I43" s="8">
        <v>0.43727748218446905</v>
      </c>
      <c r="J43" s="8"/>
      <c r="K43" s="7">
        <v>320</v>
      </c>
      <c r="L43" s="8">
        <v>0.84363713057920964</v>
      </c>
      <c r="M43" s="8"/>
      <c r="N43" s="23">
        <v>1266</v>
      </c>
      <c r="O43" s="8">
        <v>1.8309614717112115</v>
      </c>
      <c r="P43" s="8"/>
      <c r="Q43" s="23">
        <v>3164</v>
      </c>
      <c r="R43" s="8">
        <v>5.3240000673072068</v>
      </c>
    </row>
    <row r="44" spans="1:18" ht="13.5" customHeight="1" x14ac:dyDescent="0.3">
      <c r="A44" s="46" t="s">
        <v>41</v>
      </c>
      <c r="B44" s="7">
        <v>22</v>
      </c>
      <c r="C44" s="7"/>
      <c r="D44" s="7">
        <v>80</v>
      </c>
      <c r="E44" s="8">
        <v>2.3273607438244939E-2</v>
      </c>
      <c r="F44" s="8">
        <v>3.6363636363636362</v>
      </c>
      <c r="G44" s="6"/>
      <c r="H44" s="23">
        <v>27</v>
      </c>
      <c r="I44" s="8">
        <v>1.5234183250297632E-2</v>
      </c>
      <c r="J44" s="8"/>
      <c r="K44" s="7">
        <v>11</v>
      </c>
      <c r="L44" s="8">
        <v>2.9000026363660333E-2</v>
      </c>
      <c r="M44" s="8"/>
      <c r="N44" s="23">
        <v>42</v>
      </c>
      <c r="O44" s="8">
        <v>6.074279763970844E-2</v>
      </c>
      <c r="P44" s="8"/>
      <c r="Q44" s="23" t="s">
        <v>20</v>
      </c>
      <c r="R44" s="8" t="s">
        <v>20</v>
      </c>
    </row>
    <row r="45" spans="1:18" ht="17.25" customHeight="1" x14ac:dyDescent="0.3">
      <c r="A45" s="46" t="s">
        <v>42</v>
      </c>
      <c r="B45" s="7">
        <v>6</v>
      </c>
      <c r="C45" s="7"/>
      <c r="D45" s="7">
        <v>8</v>
      </c>
      <c r="E45" s="8">
        <v>2.3273607438244934E-3</v>
      </c>
      <c r="F45" s="8">
        <v>1.3333333333333333</v>
      </c>
      <c r="G45" s="6"/>
      <c r="H45" s="23">
        <v>4</v>
      </c>
      <c r="I45" s="8">
        <v>2.2569160370811301E-3</v>
      </c>
      <c r="J45" s="8"/>
      <c r="K45" s="7">
        <v>4</v>
      </c>
      <c r="L45" s="8">
        <v>1.0545464132240121E-2</v>
      </c>
      <c r="M45" s="8"/>
      <c r="N45" s="23" t="s">
        <v>20</v>
      </c>
      <c r="O45" s="8" t="s">
        <v>20</v>
      </c>
      <c r="P45" s="8"/>
      <c r="Q45" s="23" t="s">
        <v>20</v>
      </c>
      <c r="R45" s="8" t="s">
        <v>20</v>
      </c>
    </row>
    <row r="46" spans="1:18" ht="13.5" customHeight="1" x14ac:dyDescent="0.3">
      <c r="A46" s="46" t="s">
        <v>43</v>
      </c>
      <c r="B46" s="7">
        <v>12</v>
      </c>
      <c r="C46" s="7"/>
      <c r="D46" s="7">
        <v>48</v>
      </c>
      <c r="E46" s="8">
        <v>1.3964164462946963E-2</v>
      </c>
      <c r="F46" s="8">
        <v>4</v>
      </c>
      <c r="G46" s="6"/>
      <c r="H46" s="23">
        <v>48</v>
      </c>
      <c r="I46" s="8">
        <v>2.7082992444973565E-2</v>
      </c>
      <c r="J46" s="8"/>
      <c r="K46" s="7" t="s">
        <v>20</v>
      </c>
      <c r="L46" s="8" t="s">
        <v>20</v>
      </c>
      <c r="M46" s="8"/>
      <c r="N46" s="23" t="s">
        <v>20</v>
      </c>
      <c r="O46" s="8" t="s">
        <v>20</v>
      </c>
      <c r="P46" s="8"/>
      <c r="Q46" s="23" t="s">
        <v>20</v>
      </c>
      <c r="R46" s="8" t="s">
        <v>20</v>
      </c>
    </row>
    <row r="47" spans="1:18" ht="13.5" customHeight="1" x14ac:dyDescent="0.3">
      <c r="A47" s="46" t="s">
        <v>44</v>
      </c>
      <c r="B47" s="7">
        <v>149</v>
      </c>
      <c r="C47" s="7"/>
      <c r="D47" s="7">
        <v>582</v>
      </c>
      <c r="E47" s="8">
        <v>0.16931549411323191</v>
      </c>
      <c r="F47" s="8">
        <v>3.9060402684563758</v>
      </c>
      <c r="G47" s="6"/>
      <c r="H47" s="23">
        <v>60</v>
      </c>
      <c r="I47" s="8">
        <v>3.3853740556216962E-2</v>
      </c>
      <c r="J47" s="8"/>
      <c r="K47" s="7">
        <v>24</v>
      </c>
      <c r="L47" s="8">
        <v>6.3272784793440714E-2</v>
      </c>
      <c r="M47" s="8"/>
      <c r="N47" s="23">
        <v>450</v>
      </c>
      <c r="O47" s="8">
        <v>0.65081568899687614</v>
      </c>
      <c r="P47" s="8"/>
      <c r="Q47" s="23">
        <v>48</v>
      </c>
      <c r="R47" s="8">
        <v>8.0768648303017054E-2</v>
      </c>
    </row>
    <row r="48" spans="1:18" ht="13.5" customHeight="1" x14ac:dyDescent="0.3">
      <c r="A48" s="46" t="s">
        <v>45</v>
      </c>
      <c r="B48" s="7">
        <v>3</v>
      </c>
      <c r="C48" s="7"/>
      <c r="D48" s="7">
        <v>5</v>
      </c>
      <c r="E48" s="8">
        <v>1.4546004648903087E-3</v>
      </c>
      <c r="F48" s="8">
        <v>1.6666666666666667</v>
      </c>
      <c r="G48" s="6"/>
      <c r="H48" s="23">
        <v>4</v>
      </c>
      <c r="I48" s="8">
        <v>2.2569160370811301E-3</v>
      </c>
      <c r="J48" s="8"/>
      <c r="K48" s="7">
        <v>1</v>
      </c>
      <c r="L48" s="8">
        <v>2.6363660330600302E-3</v>
      </c>
      <c r="M48" s="8"/>
      <c r="N48" s="23" t="s">
        <v>20</v>
      </c>
      <c r="O48" s="8" t="s">
        <v>20</v>
      </c>
      <c r="P48" s="8"/>
      <c r="Q48" s="23" t="s">
        <v>20</v>
      </c>
      <c r="R48" s="8" t="s">
        <v>20</v>
      </c>
    </row>
    <row r="49" spans="1:18" ht="17.25" customHeight="1" x14ac:dyDescent="0.3">
      <c r="A49" s="44" t="s">
        <v>46</v>
      </c>
      <c r="B49" s="19">
        <v>264</v>
      </c>
      <c r="C49" s="19"/>
      <c r="D49" s="19">
        <v>548</v>
      </c>
      <c r="E49" s="20">
        <v>0.14807832732583343</v>
      </c>
      <c r="F49" s="20">
        <v>2.0757575757575757</v>
      </c>
      <c r="G49" s="21"/>
      <c r="H49" s="41">
        <v>445</v>
      </c>
      <c r="I49" s="20">
        <v>0.23584772587497815</v>
      </c>
      <c r="J49" s="20"/>
      <c r="K49" s="19">
        <v>65</v>
      </c>
      <c r="L49" s="20">
        <v>0.1397273997521816</v>
      </c>
      <c r="M49" s="20"/>
      <c r="N49" s="41">
        <v>30</v>
      </c>
      <c r="O49" s="20">
        <v>4.3387712599791739E-2</v>
      </c>
      <c r="P49" s="20"/>
      <c r="Q49" s="41">
        <v>8</v>
      </c>
      <c r="R49" s="20">
        <v>1.3461441383836174E-2</v>
      </c>
    </row>
    <row r="50" spans="1:18" ht="13.5" customHeight="1" x14ac:dyDescent="0.3">
      <c r="A50" s="46" t="s">
        <v>84</v>
      </c>
      <c r="B50" s="7">
        <v>3</v>
      </c>
      <c r="C50" s="7"/>
      <c r="D50" s="7">
        <v>9</v>
      </c>
      <c r="E50" s="8">
        <v>2.6182808368025554E-3</v>
      </c>
      <c r="F50" s="8">
        <v>3</v>
      </c>
      <c r="G50" s="6"/>
      <c r="H50" s="23">
        <v>9</v>
      </c>
      <c r="I50" s="8">
        <v>5.078061083432543E-3</v>
      </c>
      <c r="J50" s="8"/>
      <c r="K50" s="7" t="s">
        <v>20</v>
      </c>
      <c r="L50" s="8" t="s">
        <v>20</v>
      </c>
      <c r="M50" s="8"/>
      <c r="N50" s="23" t="s">
        <v>20</v>
      </c>
      <c r="O50" s="8" t="s">
        <v>20</v>
      </c>
      <c r="P50" s="8"/>
      <c r="Q50" s="23" t="s">
        <v>20</v>
      </c>
      <c r="R50" s="8" t="s">
        <v>20</v>
      </c>
    </row>
    <row r="51" spans="1:18" ht="13.5" customHeight="1" x14ac:dyDescent="0.3">
      <c r="A51" s="46" t="s">
        <v>85</v>
      </c>
      <c r="B51" s="7">
        <v>6</v>
      </c>
      <c r="C51" s="7"/>
      <c r="D51" s="7">
        <v>12</v>
      </c>
      <c r="E51" s="8">
        <v>3.4910411157367408E-3</v>
      </c>
      <c r="F51" s="8">
        <v>2</v>
      </c>
      <c r="G51" s="6"/>
      <c r="H51" s="23" t="s">
        <v>20</v>
      </c>
      <c r="I51" s="8" t="s">
        <v>20</v>
      </c>
      <c r="J51" s="8"/>
      <c r="K51" s="7">
        <v>12</v>
      </c>
      <c r="L51" s="8">
        <v>3.1636392396720357E-2</v>
      </c>
      <c r="M51" s="8"/>
      <c r="N51" s="23" t="s">
        <v>20</v>
      </c>
      <c r="O51" s="8" t="s">
        <v>20</v>
      </c>
      <c r="P51" s="8"/>
      <c r="Q51" s="23" t="s">
        <v>20</v>
      </c>
      <c r="R51" s="8" t="s">
        <v>20</v>
      </c>
    </row>
    <row r="52" spans="1:18" ht="13.5" customHeight="1" x14ac:dyDescent="0.3">
      <c r="A52" s="46" t="s">
        <v>86</v>
      </c>
      <c r="B52" s="7">
        <v>4</v>
      </c>
      <c r="C52" s="7"/>
      <c r="D52" s="7">
        <v>4</v>
      </c>
      <c r="E52" s="8">
        <v>1.1636803719122467E-3</v>
      </c>
      <c r="F52" s="8">
        <v>1</v>
      </c>
      <c r="G52" s="6"/>
      <c r="H52" s="23">
        <v>4</v>
      </c>
      <c r="I52" s="8">
        <v>2.2569160370811301E-3</v>
      </c>
      <c r="J52" s="8"/>
      <c r="K52" s="7" t="s">
        <v>20</v>
      </c>
      <c r="L52" s="8" t="s">
        <v>20</v>
      </c>
      <c r="M52" s="8"/>
      <c r="N52" s="23" t="s">
        <v>20</v>
      </c>
      <c r="O52" s="8" t="s">
        <v>20</v>
      </c>
      <c r="P52" s="8"/>
      <c r="Q52" s="23" t="s">
        <v>20</v>
      </c>
      <c r="R52" s="8" t="s">
        <v>20</v>
      </c>
    </row>
    <row r="53" spans="1:18" ht="13.5" customHeight="1" x14ac:dyDescent="0.3">
      <c r="A53" s="46" t="s">
        <v>47</v>
      </c>
      <c r="B53" s="7">
        <v>98</v>
      </c>
      <c r="C53" s="7"/>
      <c r="D53" s="7">
        <v>190</v>
      </c>
      <c r="E53" s="8">
        <v>5.5274817665831727E-2</v>
      </c>
      <c r="F53" s="8">
        <v>1.9387755102040816</v>
      </c>
      <c r="G53" s="6"/>
      <c r="H53" s="23">
        <v>141</v>
      </c>
      <c r="I53" s="8">
        <v>7.9556290307109839E-2</v>
      </c>
      <c r="J53" s="8"/>
      <c r="K53" s="7">
        <v>27</v>
      </c>
      <c r="L53" s="8">
        <v>7.1181882892620812E-2</v>
      </c>
      <c r="M53" s="8"/>
      <c r="N53" s="23">
        <v>18</v>
      </c>
      <c r="O53" s="8">
        <v>2.6032627559875045E-2</v>
      </c>
      <c r="P53" s="8"/>
      <c r="Q53" s="23">
        <v>4</v>
      </c>
      <c r="R53" s="8">
        <v>6.730720691918087E-3</v>
      </c>
    </row>
    <row r="54" spans="1:18" ht="13.5" customHeight="1" x14ac:dyDescent="0.3">
      <c r="A54" s="46" t="s">
        <v>48</v>
      </c>
      <c r="B54" s="7">
        <v>10</v>
      </c>
      <c r="C54" s="7"/>
      <c r="D54" s="7">
        <v>10</v>
      </c>
      <c r="E54" s="8">
        <v>2.9092009297806173E-3</v>
      </c>
      <c r="F54" s="8">
        <v>1</v>
      </c>
      <c r="G54" s="6"/>
      <c r="H54" s="23">
        <v>10</v>
      </c>
      <c r="I54" s="8">
        <v>5.6422900927028258E-3</v>
      </c>
      <c r="J54" s="8"/>
      <c r="K54" s="7" t="s">
        <v>20</v>
      </c>
      <c r="L54" s="8" t="s">
        <v>20</v>
      </c>
      <c r="M54" s="8"/>
      <c r="N54" s="23" t="s">
        <v>20</v>
      </c>
      <c r="O54" s="8" t="s">
        <v>20</v>
      </c>
      <c r="P54" s="8"/>
      <c r="Q54" s="23" t="s">
        <v>20</v>
      </c>
      <c r="R54" s="8" t="s">
        <v>20</v>
      </c>
    </row>
    <row r="55" spans="1:18" ht="13.5" customHeight="1" x14ac:dyDescent="0.3">
      <c r="A55" s="46" t="s">
        <v>50</v>
      </c>
      <c r="B55" s="7">
        <v>10</v>
      </c>
      <c r="C55" s="7"/>
      <c r="D55" s="7">
        <v>17</v>
      </c>
      <c r="E55" s="8">
        <v>4.9456415806270497E-3</v>
      </c>
      <c r="F55" s="8">
        <v>1.7</v>
      </c>
      <c r="G55" s="6"/>
      <c r="H55" s="7">
        <v>15</v>
      </c>
      <c r="I55" s="8">
        <v>8.4634351390542404E-3</v>
      </c>
      <c r="J55" s="8"/>
      <c r="K55" s="23" t="s">
        <v>20</v>
      </c>
      <c r="L55" s="8" t="s">
        <v>20</v>
      </c>
      <c r="M55" s="8"/>
      <c r="N55" s="7" t="s">
        <v>20</v>
      </c>
      <c r="O55" s="8" t="s">
        <v>20</v>
      </c>
      <c r="P55" s="8"/>
      <c r="Q55" s="23">
        <v>2</v>
      </c>
      <c r="R55" s="8">
        <v>3.3653603459590435E-3</v>
      </c>
    </row>
    <row r="56" spans="1:18" ht="17.25" customHeight="1" x14ac:dyDescent="0.3">
      <c r="A56" s="46" t="s">
        <v>87</v>
      </c>
      <c r="B56" s="7">
        <v>3</v>
      </c>
      <c r="C56" s="7"/>
      <c r="D56" s="7">
        <v>9</v>
      </c>
      <c r="E56" s="8">
        <v>2.6182808368025554E-3</v>
      </c>
      <c r="F56" s="8">
        <v>3</v>
      </c>
      <c r="G56" s="6"/>
      <c r="H56" s="7">
        <v>9</v>
      </c>
      <c r="I56" s="8">
        <v>5.078061083432543E-3</v>
      </c>
      <c r="J56" s="8"/>
      <c r="K56" s="23" t="s">
        <v>20</v>
      </c>
      <c r="L56" s="8" t="s">
        <v>20</v>
      </c>
      <c r="M56" s="8"/>
      <c r="N56" s="29" t="s">
        <v>20</v>
      </c>
      <c r="O56" s="8" t="s">
        <v>20</v>
      </c>
      <c r="P56" s="8"/>
      <c r="Q56" s="23" t="s">
        <v>20</v>
      </c>
      <c r="R56" s="8" t="s">
        <v>20</v>
      </c>
    </row>
    <row r="57" spans="1:18" ht="13.5" customHeight="1" x14ac:dyDescent="0.3">
      <c r="A57" s="46" t="s">
        <v>54</v>
      </c>
      <c r="B57" s="7">
        <v>2</v>
      </c>
      <c r="C57" s="7"/>
      <c r="D57" s="7">
        <v>4</v>
      </c>
      <c r="E57" s="8">
        <v>1.1636803719122467E-3</v>
      </c>
      <c r="F57" s="8">
        <v>2</v>
      </c>
      <c r="G57" s="6"/>
      <c r="H57" s="7" t="s">
        <v>20</v>
      </c>
      <c r="I57" s="8" t="s">
        <v>20</v>
      </c>
      <c r="J57" s="8"/>
      <c r="K57" s="7">
        <v>4</v>
      </c>
      <c r="L57" s="8">
        <v>1.0545464132240121E-2</v>
      </c>
      <c r="M57" s="8"/>
      <c r="N57" s="23" t="s">
        <v>20</v>
      </c>
      <c r="O57" s="8" t="s">
        <v>20</v>
      </c>
      <c r="P57" s="8"/>
      <c r="Q57" s="7" t="s">
        <v>20</v>
      </c>
      <c r="R57" s="8" t="s">
        <v>20</v>
      </c>
    </row>
    <row r="58" spans="1:18" ht="17.25" customHeight="1" x14ac:dyDescent="0.3">
      <c r="A58" s="46" t="s">
        <v>76</v>
      </c>
      <c r="B58" s="7">
        <v>4</v>
      </c>
      <c r="C58" s="7"/>
      <c r="D58" s="7">
        <v>12</v>
      </c>
      <c r="E58" s="8">
        <v>3.4910411157367408E-3</v>
      </c>
      <c r="F58" s="8">
        <v>3</v>
      </c>
      <c r="G58" s="6"/>
      <c r="H58" s="7">
        <v>12</v>
      </c>
      <c r="I58" s="8">
        <v>6.7707481112433913E-3</v>
      </c>
      <c r="J58" s="8"/>
      <c r="K58" s="7" t="s">
        <v>20</v>
      </c>
      <c r="L58" s="8" t="s">
        <v>20</v>
      </c>
      <c r="M58" s="8"/>
      <c r="N58" s="7" t="s">
        <v>20</v>
      </c>
      <c r="O58" s="8" t="s">
        <v>20</v>
      </c>
      <c r="P58" s="8"/>
      <c r="Q58" s="7" t="s">
        <v>20</v>
      </c>
      <c r="R58" s="8" t="s">
        <v>20</v>
      </c>
    </row>
    <row r="59" spans="1:18" ht="13.5" customHeight="1" x14ac:dyDescent="0.3">
      <c r="A59" s="46" t="s">
        <v>88</v>
      </c>
      <c r="B59" s="7">
        <v>4</v>
      </c>
      <c r="C59" s="7"/>
      <c r="D59" s="7">
        <v>6</v>
      </c>
      <c r="E59" s="8">
        <v>1.7455205578683704E-3</v>
      </c>
      <c r="F59" s="8">
        <v>1.5</v>
      </c>
      <c r="G59" s="6"/>
      <c r="H59" s="7">
        <v>6</v>
      </c>
      <c r="I59" s="40">
        <v>3.3853740556216956E-3</v>
      </c>
      <c r="J59" s="8"/>
      <c r="K59" s="7" t="s">
        <v>20</v>
      </c>
      <c r="L59" s="8" t="s">
        <v>20</v>
      </c>
      <c r="M59" s="8"/>
      <c r="N59" s="7" t="s">
        <v>20</v>
      </c>
      <c r="O59" s="7" t="s">
        <v>20</v>
      </c>
      <c r="P59" s="7"/>
      <c r="Q59" s="7" t="s">
        <v>20</v>
      </c>
      <c r="R59" s="40" t="s">
        <v>20</v>
      </c>
    </row>
    <row r="60" spans="1:18" ht="13.5" customHeight="1" x14ac:dyDescent="0.3">
      <c r="A60" s="46" t="s">
        <v>57</v>
      </c>
      <c r="B60" s="7">
        <v>11</v>
      </c>
      <c r="C60" s="7"/>
      <c r="D60" s="7">
        <v>20</v>
      </c>
      <c r="E60" s="8">
        <v>5.8184018595612346E-3</v>
      </c>
      <c r="F60" s="8">
        <v>1.8181818181818181</v>
      </c>
      <c r="G60" s="6"/>
      <c r="H60" s="27">
        <v>18</v>
      </c>
      <c r="I60" s="8">
        <v>1.0156122166865086E-2</v>
      </c>
      <c r="J60" s="8"/>
      <c r="K60" s="23">
        <v>2</v>
      </c>
      <c r="L60" s="8">
        <v>5.2727320661200604E-3</v>
      </c>
      <c r="M60" s="23"/>
      <c r="N60" s="23" t="s">
        <v>20</v>
      </c>
      <c r="O60" s="8" t="s">
        <v>20</v>
      </c>
      <c r="P60" s="8"/>
      <c r="Q60" s="23" t="s">
        <v>20</v>
      </c>
      <c r="R60" s="8" t="s">
        <v>20</v>
      </c>
    </row>
    <row r="61" spans="1:18" ht="13.5" customHeight="1" x14ac:dyDescent="0.3">
      <c r="A61" s="46" t="s">
        <v>78</v>
      </c>
      <c r="B61" s="7">
        <v>4</v>
      </c>
      <c r="C61" s="7"/>
      <c r="D61" s="7">
        <v>6</v>
      </c>
      <c r="E61" s="8">
        <v>1.7455205578683704E-3</v>
      </c>
      <c r="F61" s="8">
        <v>1.5</v>
      </c>
      <c r="G61" s="6"/>
      <c r="H61" s="7">
        <v>2</v>
      </c>
      <c r="I61" s="8">
        <v>1.1284580185405651E-3</v>
      </c>
      <c r="J61" s="8"/>
      <c r="K61" s="7">
        <v>4</v>
      </c>
      <c r="L61" s="8">
        <v>1.0545464132240121E-2</v>
      </c>
      <c r="M61" s="8"/>
      <c r="N61" s="23" t="s">
        <v>20</v>
      </c>
      <c r="O61" s="8" t="s">
        <v>20</v>
      </c>
      <c r="P61" s="8"/>
      <c r="Q61" s="7" t="s">
        <v>20</v>
      </c>
      <c r="R61" s="8" t="s">
        <v>20</v>
      </c>
    </row>
    <row r="62" spans="1:18" ht="13.5" customHeight="1" x14ac:dyDescent="0.3">
      <c r="A62" s="46" t="s">
        <v>59</v>
      </c>
      <c r="B62" s="7">
        <v>4</v>
      </c>
      <c r="C62" s="7"/>
      <c r="D62" s="7">
        <v>6</v>
      </c>
      <c r="E62" s="8">
        <v>1.7455205578683704E-3</v>
      </c>
      <c r="F62" s="8">
        <v>1.5</v>
      </c>
      <c r="G62" s="6"/>
      <c r="H62" s="27">
        <v>6</v>
      </c>
      <c r="I62" s="8">
        <v>3.3853740556216956E-3</v>
      </c>
      <c r="J62" s="8"/>
      <c r="K62" s="23" t="s">
        <v>20</v>
      </c>
      <c r="L62" s="8" t="s">
        <v>20</v>
      </c>
      <c r="M62" s="8"/>
      <c r="N62" s="23" t="s">
        <v>20</v>
      </c>
      <c r="O62" s="8" t="s">
        <v>20</v>
      </c>
      <c r="P62" s="8"/>
      <c r="Q62" s="28" t="s">
        <v>20</v>
      </c>
      <c r="R62" s="8" t="s">
        <v>20</v>
      </c>
    </row>
    <row r="63" spans="1:18" ht="13.5" customHeight="1" x14ac:dyDescent="0.3">
      <c r="A63" s="46" t="s">
        <v>60</v>
      </c>
      <c r="B63" s="7">
        <v>12</v>
      </c>
      <c r="C63" s="7"/>
      <c r="D63" s="7">
        <v>22</v>
      </c>
      <c r="E63" s="8">
        <v>6.4002420455173585E-3</v>
      </c>
      <c r="F63" s="8">
        <v>1.8333333333333333</v>
      </c>
      <c r="G63" s="6"/>
      <c r="H63" s="27">
        <v>19</v>
      </c>
      <c r="I63" s="8">
        <v>1.072035117613537E-2</v>
      </c>
      <c r="J63" s="8"/>
      <c r="K63" s="23">
        <v>3</v>
      </c>
      <c r="L63" s="8">
        <v>7.9090980991800893E-3</v>
      </c>
      <c r="M63" s="8"/>
      <c r="N63" s="23" t="s">
        <v>20</v>
      </c>
      <c r="O63" s="8" t="s">
        <v>20</v>
      </c>
      <c r="P63" s="8"/>
      <c r="Q63" s="28" t="s">
        <v>20</v>
      </c>
      <c r="R63" s="8" t="s">
        <v>20</v>
      </c>
    </row>
    <row r="64" spans="1:18" ht="13.5" customHeight="1" x14ac:dyDescent="0.3">
      <c r="A64" s="46" t="s">
        <v>89</v>
      </c>
      <c r="B64" s="7">
        <v>3</v>
      </c>
      <c r="C64" s="7"/>
      <c r="D64" s="7">
        <v>3</v>
      </c>
      <c r="E64" s="8">
        <v>8.727602789341852E-4</v>
      </c>
      <c r="F64" s="8">
        <v>1</v>
      </c>
      <c r="G64" s="6"/>
      <c r="H64" s="27">
        <v>1</v>
      </c>
      <c r="I64" s="8">
        <v>5.6422900927028253E-4</v>
      </c>
      <c r="J64" s="8"/>
      <c r="K64" s="23" t="s">
        <v>20</v>
      </c>
      <c r="L64" s="8" t="s">
        <v>20</v>
      </c>
      <c r="M64" s="23"/>
      <c r="N64" s="23" t="s">
        <v>20</v>
      </c>
      <c r="O64" s="8" t="s">
        <v>20</v>
      </c>
      <c r="P64" s="23"/>
      <c r="Q64" s="23">
        <v>2</v>
      </c>
      <c r="R64" s="8">
        <v>3.3653603459590435E-3</v>
      </c>
    </row>
    <row r="65" spans="1:18" ht="13.5" customHeight="1" x14ac:dyDescent="0.3">
      <c r="A65" s="46" t="s">
        <v>90</v>
      </c>
      <c r="B65" s="7">
        <v>4</v>
      </c>
      <c r="C65" s="7"/>
      <c r="D65" s="7">
        <v>8</v>
      </c>
      <c r="E65" s="8">
        <v>2.3273607438244934E-3</v>
      </c>
      <c r="F65" s="8">
        <v>2</v>
      </c>
      <c r="G65" s="6"/>
      <c r="H65" s="27">
        <v>4</v>
      </c>
      <c r="I65" s="8">
        <v>2.2569160370811301E-3</v>
      </c>
      <c r="J65" s="8"/>
      <c r="K65" s="7">
        <v>4</v>
      </c>
      <c r="L65" s="8">
        <v>1.0545464132240121E-2</v>
      </c>
      <c r="M65" s="8"/>
      <c r="N65" s="23" t="s">
        <v>20</v>
      </c>
      <c r="O65" s="8" t="s">
        <v>20</v>
      </c>
      <c r="P65" s="23"/>
      <c r="Q65" s="23" t="s">
        <v>20</v>
      </c>
      <c r="R65" s="8" t="s">
        <v>20</v>
      </c>
    </row>
    <row r="66" spans="1:18" ht="13.5" customHeight="1" x14ac:dyDescent="0.3">
      <c r="A66" s="46" t="s">
        <v>62</v>
      </c>
      <c r="B66" s="7">
        <v>4</v>
      </c>
      <c r="C66" s="7"/>
      <c r="D66" s="7">
        <v>6</v>
      </c>
      <c r="E66" s="8">
        <v>1.7455205578683704E-3</v>
      </c>
      <c r="F66" s="8">
        <v>1.5</v>
      </c>
      <c r="G66" s="6"/>
      <c r="H66" s="27">
        <v>4</v>
      </c>
      <c r="I66" s="8">
        <v>2.2569160370811301E-3</v>
      </c>
      <c r="J66" s="8"/>
      <c r="K66" s="23" t="s">
        <v>20</v>
      </c>
      <c r="L66" s="8" t="s">
        <v>20</v>
      </c>
      <c r="M66" s="8"/>
      <c r="N66" s="23">
        <v>2</v>
      </c>
      <c r="O66" s="8">
        <v>2.8925141733194492E-3</v>
      </c>
      <c r="P66" s="8"/>
      <c r="Q66" s="23" t="s">
        <v>20</v>
      </c>
      <c r="R66" s="8" t="s">
        <v>20</v>
      </c>
    </row>
    <row r="67" spans="1:18" ht="13.5" customHeight="1" x14ac:dyDescent="0.3">
      <c r="A67" s="46" t="s">
        <v>63</v>
      </c>
      <c r="B67" s="7">
        <v>51</v>
      </c>
      <c r="C67" s="7"/>
      <c r="D67" s="7">
        <v>150</v>
      </c>
      <c r="E67" s="8">
        <v>4.3638013946709263E-2</v>
      </c>
      <c r="F67" s="8">
        <v>2.9411764705882355</v>
      </c>
      <c r="G67" s="6"/>
      <c r="H67" s="27">
        <v>146</v>
      </c>
      <c r="I67" s="8">
        <v>8.2377435353461259E-2</v>
      </c>
      <c r="J67" s="8"/>
      <c r="K67" s="23">
        <v>4</v>
      </c>
      <c r="L67" s="8">
        <v>1.0545464132240121E-2</v>
      </c>
      <c r="M67" s="8"/>
      <c r="N67" s="23" t="s">
        <v>20</v>
      </c>
      <c r="O67" s="8" t="s">
        <v>20</v>
      </c>
      <c r="P67" s="7"/>
      <c r="Q67" s="23" t="s">
        <v>20</v>
      </c>
      <c r="R67" s="8" t="s">
        <v>20</v>
      </c>
    </row>
    <row r="68" spans="1:18" ht="13.5" customHeight="1" x14ac:dyDescent="0.3">
      <c r="A68" s="46" t="s">
        <v>64</v>
      </c>
      <c r="B68" s="7">
        <v>8</v>
      </c>
      <c r="C68" s="7"/>
      <c r="D68" s="7">
        <v>17</v>
      </c>
      <c r="E68" s="8">
        <v>4.9456415806270497E-3</v>
      </c>
      <c r="F68" s="8">
        <v>2.125</v>
      </c>
      <c r="G68" s="6"/>
      <c r="H68" s="28">
        <v>12</v>
      </c>
      <c r="I68" s="8">
        <v>6.7707481112433913E-3</v>
      </c>
      <c r="J68" s="8"/>
      <c r="K68" s="23">
        <v>5</v>
      </c>
      <c r="L68" s="8">
        <v>1.3181830165300151E-2</v>
      </c>
      <c r="M68" s="8"/>
      <c r="N68" s="23" t="s">
        <v>20</v>
      </c>
      <c r="O68" s="8" t="s">
        <v>20</v>
      </c>
      <c r="P68" s="7"/>
      <c r="Q68" s="23" t="s">
        <v>20</v>
      </c>
      <c r="R68" s="8" t="s">
        <v>20</v>
      </c>
    </row>
    <row r="69" spans="1:18" ht="17.25" customHeight="1" x14ac:dyDescent="0.3">
      <c r="A69" s="46" t="s">
        <v>65</v>
      </c>
      <c r="B69" s="7">
        <v>15</v>
      </c>
      <c r="C69" s="7"/>
      <c r="D69" s="7">
        <v>33</v>
      </c>
      <c r="E69" s="8">
        <v>9.6003630682760365E-3</v>
      </c>
      <c r="F69" s="8">
        <v>2.2000000000000002</v>
      </c>
      <c r="G69" s="6"/>
      <c r="H69" s="27">
        <v>23</v>
      </c>
      <c r="I69" s="8">
        <v>1.2977267213216501E-2</v>
      </c>
      <c r="J69" s="8"/>
      <c r="K69" s="23" t="s">
        <v>20</v>
      </c>
      <c r="L69" s="8" t="s">
        <v>20</v>
      </c>
      <c r="M69" s="8"/>
      <c r="N69" s="23">
        <v>10</v>
      </c>
      <c r="O69" s="8">
        <v>1.4462570866597245E-2</v>
      </c>
      <c r="P69" s="8"/>
      <c r="Q69" s="23" t="s">
        <v>20</v>
      </c>
      <c r="R69" s="8" t="s">
        <v>20</v>
      </c>
    </row>
    <row r="70" spans="1:18" ht="13.5" customHeight="1" thickBot="1" x14ac:dyDescent="0.35">
      <c r="A70" s="46" t="s">
        <v>91</v>
      </c>
      <c r="B70" s="7">
        <v>4</v>
      </c>
      <c r="C70" s="7"/>
      <c r="D70" s="7">
        <v>4</v>
      </c>
      <c r="E70" s="8">
        <v>1.1636803719122467E-3</v>
      </c>
      <c r="F70" s="8">
        <v>1</v>
      </c>
      <c r="G70" s="6"/>
      <c r="H70" s="27">
        <v>4</v>
      </c>
      <c r="I70" s="8">
        <v>2.2569160370811301E-3</v>
      </c>
      <c r="J70" s="8"/>
      <c r="K70" s="7" t="s">
        <v>20</v>
      </c>
      <c r="L70" s="8" t="s">
        <v>20</v>
      </c>
      <c r="M70" s="8"/>
      <c r="N70" s="23" t="s">
        <v>20</v>
      </c>
      <c r="O70" s="8" t="s">
        <v>20</v>
      </c>
      <c r="P70" s="8"/>
      <c r="Q70" s="23" t="s">
        <v>20</v>
      </c>
      <c r="R70" s="8" t="s">
        <v>20</v>
      </c>
    </row>
    <row r="71" spans="1:18" ht="13.5" customHeight="1" x14ac:dyDescent="0.3">
      <c r="A71" s="48" t="s">
        <v>71</v>
      </c>
      <c r="B71" s="34"/>
      <c r="C71" s="9"/>
      <c r="D71" s="34"/>
      <c r="E71" s="9"/>
      <c r="F71" s="9"/>
      <c r="G71" s="9"/>
      <c r="H71" s="34"/>
      <c r="I71" s="35"/>
      <c r="J71" s="9"/>
      <c r="K71" s="36"/>
      <c r="L71" s="36"/>
      <c r="M71" s="36"/>
      <c r="N71" s="36"/>
      <c r="O71" s="37"/>
      <c r="P71" s="36"/>
      <c r="Q71" s="10"/>
      <c r="R71" s="36"/>
    </row>
    <row r="72" spans="1:18" ht="13.5" customHeight="1" x14ac:dyDescent="0.3">
      <c r="A72" s="49" t="s">
        <v>67</v>
      </c>
    </row>
    <row r="73" spans="1:18" ht="13.5" customHeight="1" x14ac:dyDescent="0.3">
      <c r="A73" s="49" t="s">
        <v>93</v>
      </c>
    </row>
  </sheetData>
  <mergeCells count="6">
    <mergeCell ref="D4:R4"/>
    <mergeCell ref="D5:F5"/>
    <mergeCell ref="H5:I5"/>
    <mergeCell ref="K5:L5"/>
    <mergeCell ref="N5:O5"/>
    <mergeCell ref="Q5:R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9231C-E971-4233-9804-B449E51D9A50}">
  <dimension ref="A1:R63"/>
  <sheetViews>
    <sheetView showGridLines="0" workbookViewId="0">
      <selection activeCell="V45" sqref="V45"/>
    </sheetView>
  </sheetViews>
  <sheetFormatPr defaultRowHeight="14.4" x14ac:dyDescent="0.3"/>
  <cols>
    <col min="1" max="1" width="15" customWidth="1"/>
    <col min="2" max="2" width="8" customWidth="1"/>
    <col min="3" max="3" width="2.109375" customWidth="1"/>
    <col min="4" max="5" width="6.44140625" customWidth="1"/>
    <col min="6" max="6" width="7.6640625" customWidth="1"/>
    <col min="7" max="7" width="2.109375" customWidth="1"/>
    <col min="8" max="9" width="6.44140625" customWidth="1"/>
    <col min="10" max="10" width="2.109375" customWidth="1"/>
    <col min="11" max="12" width="8" customWidth="1"/>
    <col min="13" max="13" width="2.109375" customWidth="1"/>
    <col min="14" max="15" width="6.44140625" customWidth="1"/>
    <col min="16" max="16" width="2.109375" customWidth="1"/>
    <col min="17" max="18" width="6.44140625" customWidth="1"/>
  </cols>
  <sheetData>
    <row r="1" spans="1:18" ht="13.5" customHeight="1" x14ac:dyDescent="0.3">
      <c r="A1" s="38" t="s">
        <v>69</v>
      </c>
    </row>
    <row r="2" spans="1:18" ht="33.75" customHeight="1" x14ac:dyDescent="0.3">
      <c r="A2" s="1" t="s">
        <v>68</v>
      </c>
      <c r="B2" s="2"/>
      <c r="C2" s="3"/>
      <c r="D2" s="4"/>
      <c r="E2" s="3"/>
      <c r="F2" s="3"/>
      <c r="G2" s="3"/>
      <c r="H2" s="4"/>
      <c r="I2" s="5"/>
      <c r="J2" s="3"/>
      <c r="K2" s="6"/>
      <c r="L2" s="6"/>
      <c r="M2" s="6"/>
      <c r="N2" s="7"/>
      <c r="O2" s="8"/>
      <c r="P2" s="6"/>
      <c r="Q2" s="7"/>
      <c r="R2" s="6"/>
    </row>
    <row r="3" spans="1:18" ht="4.5" customHeight="1" thickBot="1" x14ac:dyDescent="0.35">
      <c r="A3" s="2"/>
      <c r="B3" s="4"/>
      <c r="C3" s="3"/>
      <c r="D3" s="4"/>
      <c r="E3" s="3"/>
      <c r="F3" s="3"/>
      <c r="G3" s="3"/>
      <c r="H3" s="4"/>
      <c r="I3" s="5"/>
      <c r="J3" s="3"/>
      <c r="K3" s="6"/>
      <c r="L3" s="6"/>
      <c r="M3" s="6"/>
      <c r="N3" s="7"/>
      <c r="O3" s="8"/>
      <c r="P3" s="6"/>
      <c r="Q3" s="7"/>
      <c r="R3" s="6"/>
    </row>
    <row r="4" spans="1:18" ht="13.5" customHeight="1" x14ac:dyDescent="0.3">
      <c r="A4" s="9" t="s">
        <v>0</v>
      </c>
      <c r="B4" s="10" t="s">
        <v>1</v>
      </c>
      <c r="C4" s="9"/>
      <c r="D4" s="59" t="s">
        <v>2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</row>
    <row r="5" spans="1:18" ht="13.5" customHeight="1" x14ac:dyDescent="0.3">
      <c r="A5" s="3"/>
      <c r="B5" s="7" t="s">
        <v>3</v>
      </c>
      <c r="C5" s="3"/>
      <c r="D5" s="60" t="s">
        <v>4</v>
      </c>
      <c r="E5" s="60"/>
      <c r="F5" s="60"/>
      <c r="G5" s="3"/>
      <c r="H5" s="61" t="s">
        <v>5</v>
      </c>
      <c r="I5" s="61"/>
      <c r="J5" s="3"/>
      <c r="K5" s="62" t="s">
        <v>6</v>
      </c>
      <c r="L5" s="62"/>
      <c r="M5" s="6"/>
      <c r="N5" s="60" t="s">
        <v>7</v>
      </c>
      <c r="O5" s="60"/>
      <c r="P5" s="3"/>
      <c r="Q5" s="60" t="s">
        <v>8</v>
      </c>
      <c r="R5" s="60"/>
    </row>
    <row r="6" spans="1:18" ht="13.5" customHeight="1" x14ac:dyDescent="0.3">
      <c r="A6" s="3"/>
      <c r="B6" s="7"/>
      <c r="C6" s="3"/>
      <c r="D6" s="7" t="s">
        <v>9</v>
      </c>
      <c r="E6" s="6" t="s">
        <v>10</v>
      </c>
      <c r="F6" s="6" t="s">
        <v>11</v>
      </c>
      <c r="G6" s="3"/>
      <c r="H6" s="7" t="s">
        <v>9</v>
      </c>
      <c r="I6" s="6" t="s">
        <v>10</v>
      </c>
      <c r="J6" s="3"/>
      <c r="K6" s="7" t="s">
        <v>9</v>
      </c>
      <c r="L6" s="6" t="s">
        <v>10</v>
      </c>
      <c r="M6" s="6"/>
      <c r="N6" s="7" t="s">
        <v>9</v>
      </c>
      <c r="O6" s="6" t="s">
        <v>10</v>
      </c>
      <c r="P6" s="6"/>
      <c r="Q6" s="7" t="s">
        <v>9</v>
      </c>
      <c r="R6" s="6" t="s">
        <v>10</v>
      </c>
    </row>
    <row r="7" spans="1:18" ht="13.5" customHeight="1" x14ac:dyDescent="0.3">
      <c r="A7" s="11"/>
      <c r="B7" s="12"/>
      <c r="C7" s="12"/>
      <c r="D7" s="13"/>
      <c r="E7" s="14" t="s">
        <v>12</v>
      </c>
      <c r="F7" s="14" t="s">
        <v>13</v>
      </c>
      <c r="G7" s="11"/>
      <c r="H7" s="12"/>
      <c r="I7" s="14" t="s">
        <v>12</v>
      </c>
      <c r="J7" s="11"/>
      <c r="K7" s="14"/>
      <c r="L7" s="14" t="s">
        <v>12</v>
      </c>
      <c r="M7" s="14"/>
      <c r="N7" s="15"/>
      <c r="O7" s="14" t="s">
        <v>12</v>
      </c>
      <c r="P7" s="14"/>
      <c r="Q7" s="15"/>
      <c r="R7" s="14" t="s">
        <v>12</v>
      </c>
    </row>
    <row r="8" spans="1:18" ht="17.399999999999999" customHeight="1" x14ac:dyDescent="0.3">
      <c r="A8" s="2" t="s">
        <v>4</v>
      </c>
      <c r="B8" s="16">
        <f>B9+B17+B40+B60</f>
        <v>83724</v>
      </c>
      <c r="C8" s="16"/>
      <c r="D8" s="16">
        <f>SUM(D9,D17,D40,D60)</f>
        <v>167282</v>
      </c>
      <c r="E8" s="17">
        <f>SUM(E9,E17,E40,E60)</f>
        <v>100</v>
      </c>
      <c r="F8" s="17">
        <f>D8/B8</f>
        <v>1.9980172949214083</v>
      </c>
      <c r="G8" s="2"/>
      <c r="H8" s="16">
        <f>SUM(H9,H17,H40,H60)</f>
        <v>91281</v>
      </c>
      <c r="I8" s="18">
        <f>SUM(I9,I17,I40,I60)</f>
        <v>100</v>
      </c>
      <c r="J8" s="2"/>
      <c r="K8" s="19">
        <f>SUM(K9,K17,K40,K60)</f>
        <v>22021</v>
      </c>
      <c r="L8" s="20">
        <f>SUM(L9,L17,L40,L60)</f>
        <v>100</v>
      </c>
      <c r="M8" s="20"/>
      <c r="N8" s="19">
        <f>SUM(N9,N17,N40,N60)</f>
        <v>33107</v>
      </c>
      <c r="O8" s="20">
        <f>SUM(O9,O17,O40,O60)</f>
        <v>99.999999999999986</v>
      </c>
      <c r="P8" s="21"/>
      <c r="Q8" s="19">
        <f>SUM(Q9,Q17,Q40,Q60)</f>
        <v>20873</v>
      </c>
      <c r="R8" s="20">
        <f>SUM(R9,R17,R40,R60)</f>
        <v>99.999999999999986</v>
      </c>
    </row>
    <row r="9" spans="1:18" ht="17.399999999999999" customHeight="1" x14ac:dyDescent="0.3">
      <c r="A9" s="2" t="s">
        <v>14</v>
      </c>
      <c r="B9" s="16">
        <f>SUM(B10:B16)</f>
        <v>80324</v>
      </c>
      <c r="C9" s="16"/>
      <c r="D9" s="16">
        <f>SUM(D10:D16)</f>
        <v>157262</v>
      </c>
      <c r="E9" s="17">
        <f>SUM(E10:E16)</f>
        <v>94.010114656687506</v>
      </c>
      <c r="F9" s="17">
        <f>D9/B9</f>
        <v>1.9578457248145014</v>
      </c>
      <c r="G9" s="2"/>
      <c r="H9" s="16">
        <f>SUM(H10:H16)</f>
        <v>87908</v>
      </c>
      <c r="I9" s="18">
        <f>SUM(I10:I16)</f>
        <v>96.304816993678855</v>
      </c>
      <c r="J9" s="17"/>
      <c r="K9" s="19">
        <f>SUM(K10:K16)</f>
        <v>20837</v>
      </c>
      <c r="L9" s="20">
        <f>SUM(L10:L16)</f>
        <v>94.62331410925934</v>
      </c>
      <c r="M9" s="20"/>
      <c r="N9" s="19">
        <f>SUM(N10:N16)</f>
        <v>28741</v>
      </c>
      <c r="O9" s="20">
        <f>SUM(O10:O16)</f>
        <v>86.812456580179401</v>
      </c>
      <c r="P9" s="20"/>
      <c r="Q9" s="19">
        <f>SUM(Q10:Q16)</f>
        <v>19776</v>
      </c>
      <c r="R9" s="20">
        <f>SUM(R10:R16)</f>
        <v>94.744406649738892</v>
      </c>
    </row>
    <row r="10" spans="1:18" ht="13.5" customHeight="1" x14ac:dyDescent="0.3">
      <c r="A10" s="3" t="s">
        <v>15</v>
      </c>
      <c r="B10" s="4">
        <v>3615</v>
      </c>
      <c r="C10" s="3"/>
      <c r="D10" s="4">
        <f>SUM(H10,K10,N10,Q10)</f>
        <v>5229</v>
      </c>
      <c r="E10" s="22">
        <f t="shared" ref="E10:E16" si="0">D10/D$8*100</f>
        <v>3.1258593273633744</v>
      </c>
      <c r="F10" s="22">
        <f>D10/B10</f>
        <v>1.4464730290456431</v>
      </c>
      <c r="G10" s="3"/>
      <c r="H10" s="23">
        <v>1931</v>
      </c>
      <c r="I10" s="8">
        <f>H10/H$8*100</f>
        <v>2.1154457115938694</v>
      </c>
      <c r="J10" s="24"/>
      <c r="K10" s="23">
        <v>1046</v>
      </c>
      <c r="L10" s="8">
        <f>K10/K$8*100</f>
        <v>4.7500113527996009</v>
      </c>
      <c r="M10" s="25"/>
      <c r="N10" s="7">
        <v>890</v>
      </c>
      <c r="O10" s="8">
        <f>N10/N$8*100</f>
        <v>2.6882532394961789</v>
      </c>
      <c r="P10" s="8"/>
      <c r="Q10" s="7">
        <v>1362</v>
      </c>
      <c r="R10" s="8">
        <f>Q10/Q$8*100</f>
        <v>6.5251760647726726</v>
      </c>
    </row>
    <row r="11" spans="1:18" ht="13.5" customHeight="1" x14ac:dyDescent="0.3">
      <c r="A11" s="3" t="s">
        <v>16</v>
      </c>
      <c r="B11" s="4">
        <v>68924</v>
      </c>
      <c r="C11" s="4"/>
      <c r="D11" s="4">
        <f t="shared" ref="D11:D16" si="1">SUM(H11,K11,N11,Q11)</f>
        <v>135835</v>
      </c>
      <c r="E11" s="22">
        <f t="shared" si="0"/>
        <v>81.201205150584045</v>
      </c>
      <c r="F11" s="22">
        <f>D11/B11</f>
        <v>1.9707939179385989</v>
      </c>
      <c r="G11" s="3"/>
      <c r="H11" s="23">
        <v>75872</v>
      </c>
      <c r="I11" s="8">
        <f t="shared" ref="I11:I14" si="2">H11/H$8*100</f>
        <v>83.119159518410186</v>
      </c>
      <c r="J11" s="22"/>
      <c r="K11" s="4">
        <v>18408</v>
      </c>
      <c r="L11" s="8">
        <f>K11/K$8*100</f>
        <v>83.592934017528719</v>
      </c>
      <c r="M11" s="8"/>
      <c r="N11" s="4">
        <v>26767</v>
      </c>
      <c r="O11" s="8">
        <f>N11/N$8*100</f>
        <v>80.849971305162043</v>
      </c>
      <c r="P11" s="8"/>
      <c r="Q11" s="4">
        <v>14788</v>
      </c>
      <c r="R11" s="8">
        <f>Q11/Q$8*100</f>
        <v>70.847506347913566</v>
      </c>
    </row>
    <row r="12" spans="1:18" ht="13.5" customHeight="1" x14ac:dyDescent="0.3">
      <c r="A12" s="3" t="s">
        <v>17</v>
      </c>
      <c r="B12" s="4">
        <v>7590</v>
      </c>
      <c r="C12" s="4"/>
      <c r="D12" s="4">
        <f t="shared" si="1"/>
        <v>15734</v>
      </c>
      <c r="E12" s="22">
        <f t="shared" si="0"/>
        <v>9.4056742506665394</v>
      </c>
      <c r="F12" s="22">
        <f t="shared" ref="F12:F60" si="3">D12/B12</f>
        <v>2.0729907773386036</v>
      </c>
      <c r="G12" s="3"/>
      <c r="H12" s="4">
        <v>9754</v>
      </c>
      <c r="I12" s="8">
        <f t="shared" si="2"/>
        <v>10.685684863224548</v>
      </c>
      <c r="J12" s="22"/>
      <c r="K12" s="4">
        <v>1338</v>
      </c>
      <c r="L12" s="8">
        <f>K12/K$8*100</f>
        <v>6.0760183461241537</v>
      </c>
      <c r="M12" s="8"/>
      <c r="N12" s="4">
        <v>1055</v>
      </c>
      <c r="O12" s="8">
        <f>N12/N$8*100</f>
        <v>3.1866372670432233</v>
      </c>
      <c r="P12" s="8"/>
      <c r="Q12" s="4">
        <v>3587</v>
      </c>
      <c r="R12" s="8">
        <f>Q12/Q$8*100</f>
        <v>17.184879988501891</v>
      </c>
    </row>
    <row r="13" spans="1:18" ht="13.5" customHeight="1" x14ac:dyDescent="0.3">
      <c r="A13" s="3" t="s">
        <v>18</v>
      </c>
      <c r="B13" s="4">
        <v>106</v>
      </c>
      <c r="C13" s="4"/>
      <c r="D13" s="4">
        <f t="shared" si="1"/>
        <v>266</v>
      </c>
      <c r="E13" s="22">
        <f t="shared" si="0"/>
        <v>0.15901292428354513</v>
      </c>
      <c r="F13" s="22">
        <f t="shared" si="3"/>
        <v>2.5094339622641511</v>
      </c>
      <c r="G13" s="3"/>
      <c r="H13" s="4">
        <v>210</v>
      </c>
      <c r="I13" s="8">
        <f t="shared" si="2"/>
        <v>0.2300588293292142</v>
      </c>
      <c r="J13" s="22"/>
      <c r="K13" s="4">
        <v>20</v>
      </c>
      <c r="L13" s="8">
        <f>K13/K$8*100</f>
        <v>9.0822396803051625E-2</v>
      </c>
      <c r="M13" s="8"/>
      <c r="N13" s="4">
        <v>11</v>
      </c>
      <c r="O13" s="8">
        <f>N13/N$8*100</f>
        <v>3.322560183646963E-2</v>
      </c>
      <c r="P13" s="8"/>
      <c r="Q13" s="4">
        <v>25</v>
      </c>
      <c r="R13" s="8">
        <f>Q13/Q$8*100</f>
        <v>0.11977195419920472</v>
      </c>
    </row>
    <row r="14" spans="1:18" ht="13.5" customHeight="1" x14ac:dyDescent="0.3">
      <c r="A14" s="3" t="s">
        <v>19</v>
      </c>
      <c r="B14" s="4">
        <v>82</v>
      </c>
      <c r="C14" s="4"/>
      <c r="D14" s="4">
        <f t="shared" si="1"/>
        <v>187</v>
      </c>
      <c r="E14" s="22">
        <f t="shared" si="0"/>
        <v>0.11178728135722911</v>
      </c>
      <c r="F14" s="22">
        <f t="shared" si="3"/>
        <v>2.2804878048780486</v>
      </c>
      <c r="G14" s="3"/>
      <c r="H14" s="4">
        <v>138</v>
      </c>
      <c r="I14" s="8">
        <f t="shared" si="2"/>
        <v>0.15118151641634076</v>
      </c>
      <c r="J14" s="22"/>
      <c r="K14" s="4">
        <v>25</v>
      </c>
      <c r="L14" s="8">
        <f>K14/K$8*100</f>
        <v>0.11352799600381454</v>
      </c>
      <c r="M14" s="8"/>
      <c r="N14" s="4">
        <v>10</v>
      </c>
      <c r="O14" s="8">
        <f>N14/N$8*100</f>
        <v>3.0205092578608754E-2</v>
      </c>
      <c r="P14" s="8"/>
      <c r="Q14" s="4">
        <v>14</v>
      </c>
      <c r="R14" s="8">
        <f>Q14/Q$8*100</f>
        <v>6.7072294351554637E-2</v>
      </c>
    </row>
    <row r="15" spans="1:18" ht="17.399999999999999" customHeight="1" x14ac:dyDescent="0.3">
      <c r="A15" s="3" t="s">
        <v>21</v>
      </c>
      <c r="B15" s="4">
        <v>4</v>
      </c>
      <c r="C15" s="4"/>
      <c r="D15" s="4">
        <f t="shared" si="1"/>
        <v>8</v>
      </c>
      <c r="E15" s="22">
        <f t="shared" si="0"/>
        <v>4.7823435874750422E-3</v>
      </c>
      <c r="F15" s="22">
        <f>D15/B15</f>
        <v>2</v>
      </c>
      <c r="G15" s="3"/>
      <c r="H15" s="23" t="s">
        <v>20</v>
      </c>
      <c r="I15" s="8" t="str">
        <f>IF(H15="-","-",(H15/H$8*100))</f>
        <v>-</v>
      </c>
      <c r="J15" s="22"/>
      <c r="K15" s="23" t="s">
        <v>20</v>
      </c>
      <c r="L15" s="8" t="str">
        <f t="shared" ref="L15:L60" si="4">IF(K15="-","-",(K15/K$8*100))</f>
        <v>-</v>
      </c>
      <c r="M15" s="8"/>
      <c r="N15" s="7">
        <v>8</v>
      </c>
      <c r="O15" s="8">
        <f>IF(N15="-","-",(N15/N$8*100))</f>
        <v>2.4164074062887002E-2</v>
      </c>
      <c r="P15" s="8"/>
      <c r="Q15" s="23" t="s">
        <v>20</v>
      </c>
      <c r="R15" s="8" t="str">
        <f t="shared" ref="R15:R39" si="5">IF(Q15="-","-",(Q15/Q$8*100))</f>
        <v>-</v>
      </c>
    </row>
    <row r="16" spans="1:18" ht="13.5" customHeight="1" x14ac:dyDescent="0.3">
      <c r="A16" s="3" t="s">
        <v>22</v>
      </c>
      <c r="B16" s="4">
        <v>3</v>
      </c>
      <c r="C16" s="4"/>
      <c r="D16" s="4">
        <f t="shared" si="1"/>
        <v>3</v>
      </c>
      <c r="E16" s="22">
        <f t="shared" si="0"/>
        <v>1.7933788453031408E-3</v>
      </c>
      <c r="F16" s="22">
        <f>D16/B16</f>
        <v>1</v>
      </c>
      <c r="G16" s="3"/>
      <c r="H16" s="23">
        <v>3</v>
      </c>
      <c r="I16" s="8">
        <f>IF(H16="-","-",(H16/H$8*100))</f>
        <v>3.2865547047030599E-3</v>
      </c>
      <c r="J16" s="23"/>
      <c r="K16" s="23" t="s">
        <v>20</v>
      </c>
      <c r="L16" s="8" t="str">
        <f t="shared" si="4"/>
        <v>-</v>
      </c>
      <c r="M16" s="23"/>
      <c r="N16" s="23" t="s">
        <v>20</v>
      </c>
      <c r="O16" s="8" t="str">
        <f>IF(N16="-","-",(N16/N$8*100))</f>
        <v>-</v>
      </c>
      <c r="P16" s="23"/>
      <c r="Q16" s="23" t="s">
        <v>20</v>
      </c>
      <c r="R16" s="8" t="str">
        <f t="shared" si="5"/>
        <v>-</v>
      </c>
    </row>
    <row r="17" spans="1:18" ht="17.399999999999999" customHeight="1" x14ac:dyDescent="0.3">
      <c r="A17" s="2" t="s">
        <v>23</v>
      </c>
      <c r="B17" s="16">
        <f>SUM(B18:B39)</f>
        <v>3160</v>
      </c>
      <c r="C17" s="16"/>
      <c r="D17" s="16">
        <f>SUM(D18:D39)</f>
        <v>9330</v>
      </c>
      <c r="E17" s="17">
        <f>SUM(E18:E39)</f>
        <v>5.5774082088927672</v>
      </c>
      <c r="F17" s="17">
        <f>D17/B17</f>
        <v>2.9525316455696204</v>
      </c>
      <c r="G17" s="2"/>
      <c r="H17" s="16">
        <f>SUM(H18:H39)</f>
        <v>2761</v>
      </c>
      <c r="I17" s="18">
        <f>SUM(I18:I39)</f>
        <v>3.0247258465617159</v>
      </c>
      <c r="J17" s="17"/>
      <c r="K17" s="19">
        <f>SUM(K18:K39)</f>
        <v>1119</v>
      </c>
      <c r="L17" s="20">
        <f>SUM(L18:L39)</f>
        <v>5.0815131011307395</v>
      </c>
      <c r="M17" s="20"/>
      <c r="N17" s="19">
        <f>SUM(N18:N39)</f>
        <v>4366</v>
      </c>
      <c r="O17" s="26">
        <f>SUM(O18:O39)</f>
        <v>13.187543419820583</v>
      </c>
      <c r="P17" s="20"/>
      <c r="Q17" s="19">
        <f>SUM(Q18:Q39)</f>
        <v>1084</v>
      </c>
      <c r="R17" s="20">
        <f>SUM(R18:R39)</f>
        <v>5.1933119340775153</v>
      </c>
    </row>
    <row r="18" spans="1:18" ht="13.5" customHeight="1" x14ac:dyDescent="0.3">
      <c r="A18" s="3" t="s">
        <v>24</v>
      </c>
      <c r="B18" s="4">
        <v>21</v>
      </c>
      <c r="C18" s="4"/>
      <c r="D18" s="4">
        <f t="shared" ref="D18:D39" si="6">SUM(Q18,N18,K18,H18)</f>
        <v>43</v>
      </c>
      <c r="E18" s="22">
        <f t="shared" ref="E18:E39" si="7">D18/D$8*100</f>
        <v>2.5705096782678349E-2</v>
      </c>
      <c r="F18" s="22">
        <f t="shared" si="3"/>
        <v>2.0476190476190474</v>
      </c>
      <c r="G18" s="3"/>
      <c r="H18" s="4">
        <v>31</v>
      </c>
      <c r="I18" s="8">
        <f>IF(H18="-","-",(H18/H$8*100))</f>
        <v>3.3961065281931622E-2</v>
      </c>
      <c r="J18" s="22"/>
      <c r="K18" s="4">
        <v>5</v>
      </c>
      <c r="L18" s="8">
        <f t="shared" si="4"/>
        <v>2.2705599200762906E-2</v>
      </c>
      <c r="M18" s="8"/>
      <c r="N18" s="23" t="s">
        <v>20</v>
      </c>
      <c r="O18" s="8" t="str">
        <f t="shared" ref="O18:O60" si="8">IF(N18="-","-",(N18/N$8*100))</f>
        <v>-</v>
      </c>
      <c r="P18" s="8"/>
      <c r="Q18" s="4">
        <v>7</v>
      </c>
      <c r="R18" s="8">
        <f t="shared" si="5"/>
        <v>3.3536147175777319E-2</v>
      </c>
    </row>
    <row r="19" spans="1:18" ht="13.5" customHeight="1" x14ac:dyDescent="0.3">
      <c r="A19" s="3" t="s">
        <v>25</v>
      </c>
      <c r="B19" s="4">
        <v>1368</v>
      </c>
      <c r="C19" s="4"/>
      <c r="D19" s="4">
        <f t="shared" si="6"/>
        <v>2760</v>
      </c>
      <c r="E19" s="22">
        <f t="shared" si="7"/>
        <v>1.6499085376788896</v>
      </c>
      <c r="F19" s="22">
        <f t="shared" si="3"/>
        <v>2.0175438596491229</v>
      </c>
      <c r="G19" s="3"/>
      <c r="H19" s="4">
        <v>912</v>
      </c>
      <c r="I19" s="8">
        <f t="shared" ref="I19:I39" si="9">IF(H19="-","-",(H19/H$8*100))</f>
        <v>0.99911263022973018</v>
      </c>
      <c r="J19" s="22"/>
      <c r="K19" s="4">
        <v>570</v>
      </c>
      <c r="L19" s="8">
        <f t="shared" si="4"/>
        <v>2.5884383088869716</v>
      </c>
      <c r="M19" s="8"/>
      <c r="N19" s="4">
        <v>1057</v>
      </c>
      <c r="O19" s="8">
        <f t="shared" si="8"/>
        <v>3.1926782855589453</v>
      </c>
      <c r="P19" s="8"/>
      <c r="Q19" s="4">
        <v>221</v>
      </c>
      <c r="R19" s="8">
        <f t="shared" si="5"/>
        <v>1.0587840751209696</v>
      </c>
    </row>
    <row r="20" spans="1:18" ht="13.5" customHeight="1" x14ac:dyDescent="0.3">
      <c r="A20" s="3" t="s">
        <v>26</v>
      </c>
      <c r="B20" s="4">
        <v>40</v>
      </c>
      <c r="C20" s="4"/>
      <c r="D20" s="4">
        <f t="shared" si="6"/>
        <v>59</v>
      </c>
      <c r="E20" s="22">
        <f t="shared" si="7"/>
        <v>3.5269783957628441E-2</v>
      </c>
      <c r="F20" s="22">
        <f t="shared" si="3"/>
        <v>1.4750000000000001</v>
      </c>
      <c r="G20" s="3"/>
      <c r="H20" s="4">
        <v>51</v>
      </c>
      <c r="I20" s="8">
        <f t="shared" si="9"/>
        <v>5.5871429979952016E-2</v>
      </c>
      <c r="J20" s="22"/>
      <c r="K20" s="4">
        <v>3</v>
      </c>
      <c r="L20" s="8">
        <f t="shared" si="4"/>
        <v>1.3623359520457744E-2</v>
      </c>
      <c r="M20" s="8"/>
      <c r="N20" s="23" t="s">
        <v>20</v>
      </c>
      <c r="O20" s="8" t="str">
        <f t="shared" si="8"/>
        <v>-</v>
      </c>
      <c r="P20" s="8"/>
      <c r="Q20" s="4">
        <v>5</v>
      </c>
      <c r="R20" s="8">
        <f t="shared" si="5"/>
        <v>2.3954390839840942E-2</v>
      </c>
    </row>
    <row r="21" spans="1:18" ht="13.5" customHeight="1" x14ac:dyDescent="0.3">
      <c r="A21" s="3" t="s">
        <v>27</v>
      </c>
      <c r="B21" s="4">
        <v>4</v>
      </c>
      <c r="C21" s="4"/>
      <c r="D21" s="4">
        <f>SUM(Q21,N21,K21,H21)</f>
        <v>17</v>
      </c>
      <c r="E21" s="22">
        <f>D21/D$8*100</f>
        <v>1.0162480123384464E-2</v>
      </c>
      <c r="F21" s="22">
        <f>D21/B21</f>
        <v>4.25</v>
      </c>
      <c r="G21" s="3"/>
      <c r="H21" s="4">
        <v>15</v>
      </c>
      <c r="I21" s="8">
        <f t="shared" si="9"/>
        <v>1.6432773523515298E-2</v>
      </c>
      <c r="J21" s="22"/>
      <c r="K21" s="23" t="s">
        <v>20</v>
      </c>
      <c r="L21" s="8" t="str">
        <f>IF(K21="-","-",(K21/K$8*100))</f>
        <v>-</v>
      </c>
      <c r="M21" s="8"/>
      <c r="N21" s="23" t="s">
        <v>20</v>
      </c>
      <c r="O21" s="8" t="str">
        <f>IF(N21="-","-",(N21/N$8*100))</f>
        <v>-</v>
      </c>
      <c r="P21" s="8"/>
      <c r="Q21" s="4">
        <v>2</v>
      </c>
      <c r="R21" s="8">
        <f>IF(Q21="-","-",(Q21/Q$8*100))</f>
        <v>9.581756335936378E-3</v>
      </c>
    </row>
    <row r="22" spans="1:18" ht="13.5" customHeight="1" x14ac:dyDescent="0.3">
      <c r="A22" s="3" t="s">
        <v>28</v>
      </c>
      <c r="B22" s="4">
        <v>61</v>
      </c>
      <c r="C22" s="4"/>
      <c r="D22" s="4">
        <f t="shared" si="6"/>
        <v>150</v>
      </c>
      <c r="E22" s="22">
        <f t="shared" si="7"/>
        <v>8.9668942265157037E-2</v>
      </c>
      <c r="F22" s="22">
        <f t="shared" si="3"/>
        <v>2.459016393442623</v>
      </c>
      <c r="G22" s="3"/>
      <c r="H22" s="4">
        <v>24</v>
      </c>
      <c r="I22" s="8">
        <f t="shared" si="9"/>
        <v>2.6292437637624479E-2</v>
      </c>
      <c r="J22" s="22"/>
      <c r="K22" s="4">
        <v>28</v>
      </c>
      <c r="L22" s="8">
        <f t="shared" si="4"/>
        <v>0.12715135552427229</v>
      </c>
      <c r="M22" s="8"/>
      <c r="N22" s="7">
        <v>48</v>
      </c>
      <c r="O22" s="8">
        <f t="shared" si="8"/>
        <v>0.14498444437732202</v>
      </c>
      <c r="P22" s="8"/>
      <c r="Q22" s="4">
        <v>50</v>
      </c>
      <c r="R22" s="8">
        <f t="shared" si="5"/>
        <v>0.23954390839840944</v>
      </c>
    </row>
    <row r="23" spans="1:18" ht="17.399999999999999" customHeight="1" x14ac:dyDescent="0.3">
      <c r="A23" s="3" t="s">
        <v>29</v>
      </c>
      <c r="B23" s="4">
        <v>480</v>
      </c>
      <c r="C23" s="4"/>
      <c r="D23" s="4">
        <f t="shared" si="6"/>
        <v>2191</v>
      </c>
      <c r="E23" s="22">
        <f t="shared" si="7"/>
        <v>1.3097643500197271</v>
      </c>
      <c r="F23" s="22">
        <f t="shared" si="3"/>
        <v>4.5645833333333332</v>
      </c>
      <c r="G23" s="3"/>
      <c r="H23" s="4">
        <v>169</v>
      </c>
      <c r="I23" s="8">
        <f t="shared" si="9"/>
        <v>0.18514258169827238</v>
      </c>
      <c r="J23" s="22"/>
      <c r="K23" s="4">
        <v>48</v>
      </c>
      <c r="L23" s="8">
        <f t="shared" si="4"/>
        <v>0.21797375232732391</v>
      </c>
      <c r="M23" s="8"/>
      <c r="N23" s="7">
        <v>1939</v>
      </c>
      <c r="O23" s="8">
        <f t="shared" si="8"/>
        <v>5.8567674509922378</v>
      </c>
      <c r="P23" s="8"/>
      <c r="Q23" s="4">
        <v>35</v>
      </c>
      <c r="R23" s="8">
        <f t="shared" si="5"/>
        <v>0.1676807358788866</v>
      </c>
    </row>
    <row r="24" spans="1:18" ht="13.5" customHeight="1" x14ac:dyDescent="0.3">
      <c r="A24" s="3" t="s">
        <v>30</v>
      </c>
      <c r="B24" s="4">
        <v>187</v>
      </c>
      <c r="C24" s="4"/>
      <c r="D24" s="4">
        <f t="shared" si="6"/>
        <v>1016</v>
      </c>
      <c r="E24" s="22">
        <f t="shared" si="7"/>
        <v>0.60735763560933043</v>
      </c>
      <c r="F24" s="22">
        <f t="shared" si="3"/>
        <v>5.4331550802139041</v>
      </c>
      <c r="G24" s="3"/>
      <c r="H24" s="4">
        <v>431</v>
      </c>
      <c r="I24" s="8">
        <f t="shared" si="9"/>
        <v>0.47216835924233957</v>
      </c>
      <c r="J24" s="22"/>
      <c r="K24" s="4">
        <v>6</v>
      </c>
      <c r="L24" s="8">
        <f t="shared" si="4"/>
        <v>2.7246719040915489E-2</v>
      </c>
      <c r="M24" s="8"/>
      <c r="N24" s="7">
        <v>488</v>
      </c>
      <c r="O24" s="8">
        <f t="shared" si="8"/>
        <v>1.4740085178361073</v>
      </c>
      <c r="P24" s="8"/>
      <c r="Q24" s="4">
        <v>91</v>
      </c>
      <c r="R24" s="8">
        <f t="shared" si="5"/>
        <v>0.43596991328510515</v>
      </c>
    </row>
    <row r="25" spans="1:18" ht="13.5" customHeight="1" x14ac:dyDescent="0.3">
      <c r="A25" s="3" t="s">
        <v>31</v>
      </c>
      <c r="B25" s="4">
        <v>36</v>
      </c>
      <c r="C25" s="4"/>
      <c r="D25" s="4">
        <f t="shared" si="6"/>
        <v>63</v>
      </c>
      <c r="E25" s="22">
        <f t="shared" si="7"/>
        <v>3.7660955751365958E-2</v>
      </c>
      <c r="F25" s="22">
        <f t="shared" si="3"/>
        <v>1.75</v>
      </c>
      <c r="G25" s="3"/>
      <c r="H25" s="4">
        <v>27</v>
      </c>
      <c r="I25" s="8">
        <f t="shared" si="9"/>
        <v>2.9578992342327536E-2</v>
      </c>
      <c r="J25" s="22"/>
      <c r="K25" s="23">
        <v>8</v>
      </c>
      <c r="L25" s="8">
        <f t="shared" si="4"/>
        <v>3.6328958721220654E-2</v>
      </c>
      <c r="M25" s="8"/>
      <c r="N25" s="23" t="s">
        <v>20</v>
      </c>
      <c r="O25" s="8" t="str">
        <f t="shared" si="8"/>
        <v>-</v>
      </c>
      <c r="P25" s="8"/>
      <c r="Q25" s="23">
        <v>28</v>
      </c>
      <c r="R25" s="8">
        <f t="shared" si="5"/>
        <v>0.13414458870310927</v>
      </c>
    </row>
    <row r="26" spans="1:18" ht="13.5" customHeight="1" x14ac:dyDescent="0.3">
      <c r="A26" s="3" t="s">
        <v>32</v>
      </c>
      <c r="B26" s="4">
        <v>22</v>
      </c>
      <c r="C26" s="4"/>
      <c r="D26" s="4">
        <f t="shared" si="6"/>
        <v>118</v>
      </c>
      <c r="E26" s="22">
        <f t="shared" si="7"/>
        <v>7.0539567915256882E-2</v>
      </c>
      <c r="F26" s="22">
        <f t="shared" si="3"/>
        <v>5.3636363636363633</v>
      </c>
      <c r="G26" s="3"/>
      <c r="H26" s="4">
        <v>86</v>
      </c>
      <c r="I26" s="8">
        <f t="shared" si="9"/>
        <v>9.4214568201487714E-2</v>
      </c>
      <c r="J26" s="22"/>
      <c r="K26" s="4">
        <v>26</v>
      </c>
      <c r="L26" s="8">
        <f t="shared" si="4"/>
        <v>0.11806911584396713</v>
      </c>
      <c r="M26" s="8"/>
      <c r="N26" s="23" t="s">
        <v>20</v>
      </c>
      <c r="O26" s="8" t="str">
        <f t="shared" si="8"/>
        <v>-</v>
      </c>
      <c r="P26" s="8"/>
      <c r="Q26" s="4">
        <v>6</v>
      </c>
      <c r="R26" s="8">
        <f t="shared" si="5"/>
        <v>2.8745269007809129E-2</v>
      </c>
    </row>
    <row r="27" spans="1:18" ht="13.5" customHeight="1" x14ac:dyDescent="0.3">
      <c r="A27" s="3" t="s">
        <v>33</v>
      </c>
      <c r="B27" s="4">
        <v>11</v>
      </c>
      <c r="C27" s="4"/>
      <c r="D27" s="4">
        <f t="shared" si="6"/>
        <v>17</v>
      </c>
      <c r="E27" s="22">
        <f t="shared" si="7"/>
        <v>1.0162480123384464E-2</v>
      </c>
      <c r="F27" s="22">
        <f t="shared" si="3"/>
        <v>1.5454545454545454</v>
      </c>
      <c r="G27" s="3"/>
      <c r="H27" s="4">
        <v>16</v>
      </c>
      <c r="I27" s="8">
        <f t="shared" si="9"/>
        <v>1.7528291758416317E-2</v>
      </c>
      <c r="J27" s="22"/>
      <c r="K27" s="27">
        <v>1</v>
      </c>
      <c r="L27" s="8">
        <f t="shared" si="4"/>
        <v>4.5411198401525818E-3</v>
      </c>
      <c r="M27" s="8"/>
      <c r="N27" s="28" t="s">
        <v>20</v>
      </c>
      <c r="O27" s="8" t="str">
        <f t="shared" si="8"/>
        <v>-</v>
      </c>
      <c r="P27" s="8"/>
      <c r="Q27" s="29" t="s">
        <v>20</v>
      </c>
      <c r="R27" s="8" t="str">
        <f t="shared" si="5"/>
        <v>-</v>
      </c>
    </row>
    <row r="28" spans="1:18" ht="17.399999999999999" customHeight="1" x14ac:dyDescent="0.3">
      <c r="A28" s="3" t="s">
        <v>34</v>
      </c>
      <c r="B28" s="4">
        <v>90</v>
      </c>
      <c r="C28" s="4"/>
      <c r="D28" s="4">
        <f t="shared" si="6"/>
        <v>180</v>
      </c>
      <c r="E28" s="22">
        <f t="shared" si="7"/>
        <v>0.10760273071818846</v>
      </c>
      <c r="F28" s="22">
        <f t="shared" si="3"/>
        <v>2</v>
      </c>
      <c r="G28" s="3"/>
      <c r="H28" s="4">
        <v>141</v>
      </c>
      <c r="I28" s="8">
        <f t="shared" si="9"/>
        <v>0.1544680711210438</v>
      </c>
      <c r="J28" s="22"/>
      <c r="K28" s="4">
        <v>21</v>
      </c>
      <c r="L28" s="8">
        <f t="shared" si="4"/>
        <v>9.5363516643204221E-2</v>
      </c>
      <c r="M28" s="8"/>
      <c r="N28" s="23">
        <v>8</v>
      </c>
      <c r="O28" s="8">
        <f t="shared" si="8"/>
        <v>2.4164074062887002E-2</v>
      </c>
      <c r="P28" s="8"/>
      <c r="Q28" s="4">
        <v>10</v>
      </c>
      <c r="R28" s="8">
        <f t="shared" si="5"/>
        <v>4.7908781679681885E-2</v>
      </c>
    </row>
    <row r="29" spans="1:18" ht="13.5" customHeight="1" x14ac:dyDescent="0.3">
      <c r="A29" s="3" t="s">
        <v>35</v>
      </c>
      <c r="B29" s="4">
        <v>82</v>
      </c>
      <c r="C29" s="4"/>
      <c r="D29" s="4">
        <f t="shared" si="6"/>
        <v>256</v>
      </c>
      <c r="E29" s="22">
        <f t="shared" si="7"/>
        <v>0.15303499479920135</v>
      </c>
      <c r="F29" s="22">
        <f t="shared" si="3"/>
        <v>3.1219512195121952</v>
      </c>
      <c r="G29" s="3"/>
      <c r="H29" s="4">
        <v>67</v>
      </c>
      <c r="I29" s="8">
        <f t="shared" si="9"/>
        <v>7.339972173836834E-2</v>
      </c>
      <c r="J29" s="22"/>
      <c r="K29" s="4">
        <v>83</v>
      </c>
      <c r="L29" s="8">
        <f t="shared" si="4"/>
        <v>0.37691294673266429</v>
      </c>
      <c r="M29" s="8"/>
      <c r="N29" s="7">
        <v>50</v>
      </c>
      <c r="O29" s="8">
        <f t="shared" si="8"/>
        <v>0.15102546289304375</v>
      </c>
      <c r="P29" s="8"/>
      <c r="Q29" s="4">
        <v>56</v>
      </c>
      <c r="R29" s="8">
        <f t="shared" si="5"/>
        <v>0.26828917740621855</v>
      </c>
    </row>
    <row r="30" spans="1:18" ht="13.5" customHeight="1" x14ac:dyDescent="0.3">
      <c r="A30" s="3" t="s">
        <v>36</v>
      </c>
      <c r="B30" s="4">
        <v>3</v>
      </c>
      <c r="C30" s="4"/>
      <c r="D30" s="4">
        <f t="shared" si="6"/>
        <v>7</v>
      </c>
      <c r="E30" s="22">
        <f t="shared" si="7"/>
        <v>4.184550639040662E-3</v>
      </c>
      <c r="F30" s="22">
        <f t="shared" si="3"/>
        <v>2.3333333333333335</v>
      </c>
      <c r="G30" s="3"/>
      <c r="H30" s="23" t="s">
        <v>20</v>
      </c>
      <c r="I30" s="8" t="str">
        <f t="shared" si="9"/>
        <v>-</v>
      </c>
      <c r="J30" s="22"/>
      <c r="K30" s="4">
        <v>7</v>
      </c>
      <c r="L30" s="8">
        <f t="shared" si="4"/>
        <v>3.1787838881068071E-2</v>
      </c>
      <c r="M30" s="8"/>
      <c r="N30" s="23" t="s">
        <v>20</v>
      </c>
      <c r="O30" s="8" t="str">
        <f t="shared" si="8"/>
        <v>-</v>
      </c>
      <c r="P30" s="8"/>
      <c r="Q30" s="23" t="s">
        <v>20</v>
      </c>
      <c r="R30" s="8" t="str">
        <f t="shared" si="5"/>
        <v>-</v>
      </c>
    </row>
    <row r="31" spans="1:18" ht="13.5" customHeight="1" x14ac:dyDescent="0.3">
      <c r="A31" s="3" t="s">
        <v>37</v>
      </c>
      <c r="B31" s="4">
        <v>24</v>
      </c>
      <c r="C31" s="4"/>
      <c r="D31" s="4">
        <f t="shared" si="6"/>
        <v>37</v>
      </c>
      <c r="E31" s="22">
        <f t="shared" si="7"/>
        <v>2.2118339092072069E-2</v>
      </c>
      <c r="F31" s="22">
        <f t="shared" si="3"/>
        <v>1.5416666666666667</v>
      </c>
      <c r="G31" s="3"/>
      <c r="H31" s="4">
        <v>31</v>
      </c>
      <c r="I31" s="8">
        <f t="shared" si="9"/>
        <v>3.3961065281931622E-2</v>
      </c>
      <c r="J31" s="22"/>
      <c r="K31" s="23">
        <v>4</v>
      </c>
      <c r="L31" s="8">
        <f t="shared" si="4"/>
        <v>1.8164479360610327E-2</v>
      </c>
      <c r="M31" s="8"/>
      <c r="N31" s="23" t="s">
        <v>20</v>
      </c>
      <c r="O31" s="8" t="str">
        <f t="shared" si="8"/>
        <v>-</v>
      </c>
      <c r="P31" s="8"/>
      <c r="Q31" s="4">
        <v>2</v>
      </c>
      <c r="R31" s="8">
        <f t="shared" si="5"/>
        <v>9.581756335936378E-3</v>
      </c>
    </row>
    <row r="32" spans="1:18" ht="13.5" customHeight="1" x14ac:dyDescent="0.3">
      <c r="A32" s="3" t="s">
        <v>38</v>
      </c>
      <c r="B32" s="4">
        <v>122</v>
      </c>
      <c r="C32" s="4"/>
      <c r="D32" s="4">
        <f t="shared" si="6"/>
        <v>276</v>
      </c>
      <c r="E32" s="22">
        <f t="shared" si="7"/>
        <v>0.16499085376788897</v>
      </c>
      <c r="F32" s="22">
        <f t="shared" si="3"/>
        <v>2.262295081967213</v>
      </c>
      <c r="G32" s="30"/>
      <c r="H32" s="4">
        <v>184</v>
      </c>
      <c r="I32" s="8">
        <f t="shared" si="9"/>
        <v>0.20157535522178768</v>
      </c>
      <c r="J32" s="31"/>
      <c r="K32" s="23">
        <v>90</v>
      </c>
      <c r="L32" s="8">
        <f t="shared" si="4"/>
        <v>0.40870078561373235</v>
      </c>
      <c r="M32" s="8"/>
      <c r="N32" s="7">
        <v>2</v>
      </c>
      <c r="O32" s="8">
        <f t="shared" si="8"/>
        <v>6.0410185157217505E-3</v>
      </c>
      <c r="P32" s="8"/>
      <c r="Q32" s="23" t="s">
        <v>20</v>
      </c>
      <c r="R32" s="8" t="str">
        <f t="shared" si="5"/>
        <v>-</v>
      </c>
    </row>
    <row r="33" spans="1:18" ht="17.399999999999999" customHeight="1" x14ac:dyDescent="0.3">
      <c r="A33" s="3" t="s">
        <v>39</v>
      </c>
      <c r="B33" s="4">
        <v>6</v>
      </c>
      <c r="C33" s="4"/>
      <c r="D33" s="4">
        <f t="shared" si="6"/>
        <v>16</v>
      </c>
      <c r="E33" s="22">
        <f t="shared" si="7"/>
        <v>9.5646871749500845E-3</v>
      </c>
      <c r="F33" s="22">
        <f t="shared" si="3"/>
        <v>2.6666666666666665</v>
      </c>
      <c r="G33" s="3"/>
      <c r="H33" s="4">
        <v>12</v>
      </c>
      <c r="I33" s="8">
        <f t="shared" si="9"/>
        <v>1.314621881881224E-2</v>
      </c>
      <c r="J33" s="22"/>
      <c r="K33" s="4">
        <v>2</v>
      </c>
      <c r="L33" s="8">
        <f t="shared" si="4"/>
        <v>9.0822396803051635E-3</v>
      </c>
      <c r="M33" s="8"/>
      <c r="N33" s="23" t="s">
        <v>20</v>
      </c>
      <c r="O33" s="8" t="str">
        <f t="shared" si="8"/>
        <v>-</v>
      </c>
      <c r="P33" s="8"/>
      <c r="Q33" s="4">
        <v>2</v>
      </c>
      <c r="R33" s="8">
        <f t="shared" si="5"/>
        <v>9.581756335936378E-3</v>
      </c>
    </row>
    <row r="34" spans="1:18" ht="13.5" customHeight="1" x14ac:dyDescent="0.3">
      <c r="A34" s="3" t="s">
        <v>40</v>
      </c>
      <c r="B34" s="4">
        <v>505</v>
      </c>
      <c r="C34" s="4"/>
      <c r="D34" s="4">
        <f t="shared" si="6"/>
        <v>1746</v>
      </c>
      <c r="E34" s="22">
        <f t="shared" si="7"/>
        <v>1.043746487966428</v>
      </c>
      <c r="F34" s="22">
        <f t="shared" si="3"/>
        <v>3.4574257425742574</v>
      </c>
      <c r="G34" s="3"/>
      <c r="H34" s="4">
        <v>257</v>
      </c>
      <c r="I34" s="8">
        <f t="shared" si="9"/>
        <v>0.28154818636956214</v>
      </c>
      <c r="J34" s="22"/>
      <c r="K34" s="23">
        <v>196</v>
      </c>
      <c r="L34" s="8">
        <f t="shared" si="4"/>
        <v>0.89005948866990592</v>
      </c>
      <c r="M34" s="8"/>
      <c r="N34" s="7">
        <v>744</v>
      </c>
      <c r="O34" s="8">
        <f t="shared" si="8"/>
        <v>2.2472588878484911</v>
      </c>
      <c r="P34" s="8"/>
      <c r="Q34" s="4">
        <v>549</v>
      </c>
      <c r="R34" s="8">
        <f t="shared" si="5"/>
        <v>2.6301921142145357</v>
      </c>
    </row>
    <row r="35" spans="1:18" ht="13.5" customHeight="1" x14ac:dyDescent="0.3">
      <c r="A35" s="3" t="s">
        <v>41</v>
      </c>
      <c r="B35" s="4">
        <v>27</v>
      </c>
      <c r="C35" s="4"/>
      <c r="D35" s="4">
        <f t="shared" si="6"/>
        <v>51</v>
      </c>
      <c r="E35" s="22">
        <f t="shared" si="7"/>
        <v>3.0487440370153395E-2</v>
      </c>
      <c r="F35" s="22">
        <f t="shared" si="3"/>
        <v>1.8888888888888888</v>
      </c>
      <c r="G35" s="3"/>
      <c r="H35" s="4">
        <v>19</v>
      </c>
      <c r="I35" s="8">
        <f t="shared" si="9"/>
        <v>2.0814846463119378E-2</v>
      </c>
      <c r="J35" s="31"/>
      <c r="K35" s="23" t="s">
        <v>20</v>
      </c>
      <c r="L35" s="8" t="str">
        <f t="shared" si="4"/>
        <v>-</v>
      </c>
      <c r="M35" s="23"/>
      <c r="N35" s="23">
        <v>30</v>
      </c>
      <c r="O35" s="8">
        <f t="shared" si="8"/>
        <v>9.0615277735826269E-2</v>
      </c>
      <c r="P35" s="8"/>
      <c r="Q35" s="23">
        <v>2</v>
      </c>
      <c r="R35" s="8">
        <f t="shared" si="5"/>
        <v>9.581756335936378E-3</v>
      </c>
    </row>
    <row r="36" spans="1:18" ht="13.5" customHeight="1" x14ac:dyDescent="0.3">
      <c r="A36" s="3" t="s">
        <v>42</v>
      </c>
      <c r="B36" s="4">
        <v>6</v>
      </c>
      <c r="C36" s="4"/>
      <c r="D36" s="4">
        <f t="shared" si="6"/>
        <v>52</v>
      </c>
      <c r="E36" s="22">
        <f t="shared" si="7"/>
        <v>3.1085233318587775E-2</v>
      </c>
      <c r="F36" s="22">
        <f t="shared" si="3"/>
        <v>8.6666666666666661</v>
      </c>
      <c r="G36" s="3"/>
      <c r="H36" s="4">
        <v>50</v>
      </c>
      <c r="I36" s="8">
        <f t="shared" si="9"/>
        <v>5.477591174505099E-2</v>
      </c>
      <c r="J36" s="22"/>
      <c r="K36" s="23">
        <v>2</v>
      </c>
      <c r="L36" s="8">
        <f t="shared" si="4"/>
        <v>9.0822396803051635E-3</v>
      </c>
      <c r="M36" s="8"/>
      <c r="N36" s="29" t="s">
        <v>20</v>
      </c>
      <c r="O36" s="8" t="str">
        <f t="shared" si="8"/>
        <v>-</v>
      </c>
      <c r="P36" s="8"/>
      <c r="Q36" s="23" t="s">
        <v>20</v>
      </c>
      <c r="R36" s="8" t="str">
        <f t="shared" si="5"/>
        <v>-</v>
      </c>
    </row>
    <row r="37" spans="1:18" ht="13.5" customHeight="1" x14ac:dyDescent="0.3">
      <c r="A37" s="3" t="s">
        <v>43</v>
      </c>
      <c r="B37" s="4">
        <v>36</v>
      </c>
      <c r="C37" s="4"/>
      <c r="D37" s="4">
        <f t="shared" si="6"/>
        <v>110</v>
      </c>
      <c r="E37" s="22">
        <f t="shared" si="7"/>
        <v>6.5757224327781832E-2</v>
      </c>
      <c r="F37" s="22">
        <f t="shared" si="3"/>
        <v>3.0555555555555554</v>
      </c>
      <c r="G37" s="3"/>
      <c r="H37" s="4">
        <v>110</v>
      </c>
      <c r="I37" s="8">
        <f t="shared" si="9"/>
        <v>0.1205070058391122</v>
      </c>
      <c r="J37" s="22"/>
      <c r="K37" s="23" t="s">
        <v>20</v>
      </c>
      <c r="L37" s="8" t="str">
        <f t="shared" si="4"/>
        <v>-</v>
      </c>
      <c r="M37" s="8"/>
      <c r="N37" s="29" t="s">
        <v>20</v>
      </c>
      <c r="O37" s="8" t="str">
        <f t="shared" si="8"/>
        <v>-</v>
      </c>
      <c r="P37" s="8"/>
      <c r="Q37" s="23" t="s">
        <v>20</v>
      </c>
      <c r="R37" s="8" t="str">
        <f t="shared" si="5"/>
        <v>-</v>
      </c>
    </row>
    <row r="38" spans="1:18" ht="17.399999999999999" customHeight="1" x14ac:dyDescent="0.3">
      <c r="A38" s="3" t="s">
        <v>44</v>
      </c>
      <c r="B38" s="4">
        <v>20</v>
      </c>
      <c r="C38" s="4"/>
      <c r="D38" s="4">
        <f t="shared" si="6"/>
        <v>146</v>
      </c>
      <c r="E38" s="22">
        <f t="shared" si="7"/>
        <v>8.7277770471419519E-2</v>
      </c>
      <c r="F38" s="22">
        <f t="shared" si="3"/>
        <v>7.3</v>
      </c>
      <c r="G38" s="3"/>
      <c r="H38" s="4">
        <v>121</v>
      </c>
      <c r="I38" s="8">
        <f t="shared" si="9"/>
        <v>0.13255770642302342</v>
      </c>
      <c r="J38" s="22"/>
      <c r="K38" s="4">
        <v>7</v>
      </c>
      <c r="L38" s="8">
        <f t="shared" si="4"/>
        <v>3.1787838881068071E-2</v>
      </c>
      <c r="M38" s="8"/>
      <c r="N38" s="23" t="s">
        <v>20</v>
      </c>
      <c r="O38" s="8" t="str">
        <f t="shared" si="8"/>
        <v>-</v>
      </c>
      <c r="P38" s="8"/>
      <c r="Q38" s="4">
        <v>18</v>
      </c>
      <c r="R38" s="8">
        <f t="shared" si="5"/>
        <v>8.6235807023427397E-2</v>
      </c>
    </row>
    <row r="39" spans="1:18" ht="13.5" customHeight="1" x14ac:dyDescent="0.3">
      <c r="A39" s="3" t="s">
        <v>45</v>
      </c>
      <c r="B39" s="4">
        <v>9</v>
      </c>
      <c r="C39" s="32"/>
      <c r="D39" s="4">
        <f t="shared" si="6"/>
        <v>19</v>
      </c>
      <c r="E39" s="22">
        <f t="shared" si="7"/>
        <v>1.1358066020253224E-2</v>
      </c>
      <c r="F39" s="22">
        <f>D39/B39</f>
        <v>2.1111111111111112</v>
      </c>
      <c r="G39" s="3"/>
      <c r="H39" s="4">
        <v>7</v>
      </c>
      <c r="I39" s="8">
        <f t="shared" si="9"/>
        <v>7.6686276443071397E-3</v>
      </c>
      <c r="J39" s="22"/>
      <c r="K39" s="23">
        <v>12</v>
      </c>
      <c r="L39" s="8">
        <f t="shared" si="4"/>
        <v>5.4493438081830978E-2</v>
      </c>
      <c r="M39" s="8"/>
      <c r="N39" s="23" t="s">
        <v>20</v>
      </c>
      <c r="O39" s="8" t="str">
        <f t="shared" si="8"/>
        <v>-</v>
      </c>
      <c r="P39" s="8"/>
      <c r="Q39" s="23" t="s">
        <v>20</v>
      </c>
      <c r="R39" s="8" t="str">
        <f t="shared" si="5"/>
        <v>-</v>
      </c>
    </row>
    <row r="40" spans="1:18" ht="17.399999999999999" customHeight="1" x14ac:dyDescent="0.3">
      <c r="A40" s="2" t="s">
        <v>46</v>
      </c>
      <c r="B40" s="16">
        <f>SUM(B41:B59)</f>
        <v>218</v>
      </c>
      <c r="C40" s="16"/>
      <c r="D40" s="16">
        <f>SUM(Q40,N40,K40,H40)</f>
        <v>640</v>
      </c>
      <c r="E40" s="17">
        <f>SUM(E41:E59)</f>
        <v>0.38258748699800332</v>
      </c>
      <c r="F40" s="17">
        <f>D40/B40</f>
        <v>2.9357798165137616</v>
      </c>
      <c r="G40" s="2"/>
      <c r="H40" s="16">
        <f>SUM(H41:H59)</f>
        <v>562</v>
      </c>
      <c r="I40" s="18">
        <f>SUM(I41:I59)</f>
        <v>0.61568124801437318</v>
      </c>
      <c r="J40" s="17"/>
      <c r="K40" s="19">
        <f>SUM(K41:K59)</f>
        <v>65</v>
      </c>
      <c r="L40" s="20">
        <f>SUM(L41:L59)</f>
        <v>0.29517278960991783</v>
      </c>
      <c r="M40" s="20"/>
      <c r="N40" s="19" t="str">
        <f>IF(SUM(N41:N59)=0,"-",SUM(N41:N59))</f>
        <v>-</v>
      </c>
      <c r="O40" s="19" t="str">
        <f>IF(SUM(O41:O59)=0,"-",SUM(O41:O59))</f>
        <v>-</v>
      </c>
      <c r="P40" s="19"/>
      <c r="Q40" s="19">
        <f>SUM(Q41:Q59)</f>
        <v>13</v>
      </c>
      <c r="R40" s="26">
        <f>SUM(R41:R59)</f>
        <v>6.2281416183586458E-2</v>
      </c>
    </row>
    <row r="41" spans="1:18" ht="17.399999999999999" customHeight="1" x14ac:dyDescent="0.3">
      <c r="A41" s="3" t="s">
        <v>47</v>
      </c>
      <c r="B41" s="4">
        <v>30</v>
      </c>
      <c r="C41" s="4"/>
      <c r="D41" s="4">
        <f t="shared" ref="D41:D59" si="10">SUM(Q41,N41,K41,H41)</f>
        <v>84</v>
      </c>
      <c r="E41" s="22">
        <f t="shared" ref="E41:E60" si="11">D41/D$8*100</f>
        <v>5.0214607668487947E-2</v>
      </c>
      <c r="F41" s="22">
        <f t="shared" si="3"/>
        <v>2.8</v>
      </c>
      <c r="G41" s="3"/>
      <c r="H41" s="5">
        <v>66</v>
      </c>
      <c r="I41" s="8">
        <f t="shared" ref="I41:I42" si="12">IF(H41="-","-",(H41/H$8*100))</f>
        <v>7.2304203503467307E-2</v>
      </c>
      <c r="J41" s="22"/>
      <c r="K41" s="4">
        <v>16</v>
      </c>
      <c r="L41" s="8">
        <f t="shared" si="4"/>
        <v>7.2657917442441308E-2</v>
      </c>
      <c r="M41" s="8"/>
      <c r="N41" s="23" t="s">
        <v>20</v>
      </c>
      <c r="O41" s="8" t="str">
        <f t="shared" si="8"/>
        <v>-</v>
      </c>
      <c r="P41" s="8"/>
      <c r="Q41" s="4">
        <v>2</v>
      </c>
      <c r="R41" s="8">
        <f>Q41/Q$8*100</f>
        <v>9.581756335936378E-3</v>
      </c>
    </row>
    <row r="42" spans="1:18" ht="13.5" customHeight="1" x14ac:dyDescent="0.3">
      <c r="A42" s="3" t="s">
        <v>48</v>
      </c>
      <c r="B42" s="4">
        <v>8</v>
      </c>
      <c r="C42" s="4"/>
      <c r="D42" s="4">
        <f t="shared" si="10"/>
        <v>10</v>
      </c>
      <c r="E42" s="22">
        <f t="shared" si="11"/>
        <v>5.9779294843438028E-3</v>
      </c>
      <c r="F42" s="22">
        <f t="shared" si="3"/>
        <v>1.25</v>
      </c>
      <c r="G42" s="3"/>
      <c r="H42" s="5">
        <v>4</v>
      </c>
      <c r="I42" s="8">
        <f t="shared" si="12"/>
        <v>4.3820729396040793E-3</v>
      </c>
      <c r="J42" s="22"/>
      <c r="K42" s="23">
        <v>6</v>
      </c>
      <c r="L42" s="8">
        <f t="shared" si="4"/>
        <v>2.7246719040915489E-2</v>
      </c>
      <c r="M42" s="23"/>
      <c r="N42" s="23" t="s">
        <v>20</v>
      </c>
      <c r="O42" s="8" t="str">
        <f t="shared" si="8"/>
        <v>-</v>
      </c>
      <c r="P42" s="8"/>
      <c r="Q42" s="23" t="s">
        <v>20</v>
      </c>
      <c r="R42" s="8" t="str">
        <f t="shared" ref="R42:R60" si="13">IF(Q42="-","-",(Q42/Q$8*100))</f>
        <v>-</v>
      </c>
    </row>
    <row r="43" spans="1:18" ht="13.5" customHeight="1" x14ac:dyDescent="0.3">
      <c r="A43" s="3" t="s">
        <v>49</v>
      </c>
      <c r="B43" s="4">
        <v>4</v>
      </c>
      <c r="C43" s="4"/>
      <c r="D43" s="4">
        <f t="shared" si="10"/>
        <v>4</v>
      </c>
      <c r="E43" s="22">
        <f t="shared" si="11"/>
        <v>2.3911717937375211E-3</v>
      </c>
      <c r="F43" s="22">
        <f t="shared" si="3"/>
        <v>1</v>
      </c>
      <c r="G43" s="3"/>
      <c r="H43" s="28" t="s">
        <v>20</v>
      </c>
      <c r="I43" s="8" t="str">
        <f>IF(H43="-","-",(H43/H$8*100))</f>
        <v>-</v>
      </c>
      <c r="J43" s="22"/>
      <c r="K43" s="23">
        <v>4</v>
      </c>
      <c r="L43" s="8">
        <f t="shared" si="4"/>
        <v>1.8164479360610327E-2</v>
      </c>
      <c r="M43" s="23"/>
      <c r="N43" s="23" t="s">
        <v>20</v>
      </c>
      <c r="O43" s="8" t="str">
        <f t="shared" si="8"/>
        <v>-</v>
      </c>
      <c r="P43" s="8"/>
      <c r="Q43" s="23" t="s">
        <v>20</v>
      </c>
      <c r="R43" s="8" t="str">
        <f t="shared" si="13"/>
        <v>-</v>
      </c>
    </row>
    <row r="44" spans="1:18" ht="13.5" customHeight="1" x14ac:dyDescent="0.3">
      <c r="A44" s="3" t="s">
        <v>50</v>
      </c>
      <c r="B44" s="4">
        <v>3</v>
      </c>
      <c r="C44" s="4"/>
      <c r="D44" s="4">
        <f t="shared" si="10"/>
        <v>13</v>
      </c>
      <c r="E44" s="22">
        <f t="shared" si="11"/>
        <v>7.7713083296469436E-3</v>
      </c>
      <c r="F44" s="22">
        <f t="shared" si="3"/>
        <v>4.333333333333333</v>
      </c>
      <c r="G44" s="3"/>
      <c r="H44" s="5">
        <v>12</v>
      </c>
      <c r="I44" s="8">
        <f t="shared" ref="I44:I60" si="14">IF(H44="-","-",(H44/H$8*100))</f>
        <v>1.314621881881224E-2</v>
      </c>
      <c r="J44" s="22"/>
      <c r="K44" s="23">
        <v>1</v>
      </c>
      <c r="L44" s="8">
        <f t="shared" si="4"/>
        <v>4.5411198401525818E-3</v>
      </c>
      <c r="M44" s="8"/>
      <c r="N44" s="23" t="s">
        <v>20</v>
      </c>
      <c r="O44" s="8" t="str">
        <f t="shared" si="8"/>
        <v>-</v>
      </c>
      <c r="P44" s="8"/>
      <c r="Q44" s="28" t="s">
        <v>20</v>
      </c>
      <c r="R44" s="8" t="str">
        <f t="shared" si="13"/>
        <v>-</v>
      </c>
    </row>
    <row r="45" spans="1:18" ht="17.399999999999999" customHeight="1" x14ac:dyDescent="0.3">
      <c r="A45" s="3" t="s">
        <v>51</v>
      </c>
      <c r="B45" s="4">
        <v>4</v>
      </c>
      <c r="C45" s="4"/>
      <c r="D45" s="4">
        <f t="shared" si="10"/>
        <v>6</v>
      </c>
      <c r="E45" s="22">
        <f t="shared" si="11"/>
        <v>3.5867576906062817E-3</v>
      </c>
      <c r="F45" s="22">
        <f t="shared" si="3"/>
        <v>1.5</v>
      </c>
      <c r="G45" s="3"/>
      <c r="H45" s="5">
        <v>6</v>
      </c>
      <c r="I45" s="8">
        <f t="shared" si="14"/>
        <v>6.5731094094061198E-3</v>
      </c>
      <c r="J45" s="22"/>
      <c r="K45" s="23" t="s">
        <v>20</v>
      </c>
      <c r="L45" s="8" t="str">
        <f t="shared" si="4"/>
        <v>-</v>
      </c>
      <c r="M45" s="8"/>
      <c r="N45" s="23" t="s">
        <v>20</v>
      </c>
      <c r="O45" s="8" t="str">
        <f t="shared" si="8"/>
        <v>-</v>
      </c>
      <c r="P45" s="8"/>
      <c r="Q45" s="28" t="s">
        <v>20</v>
      </c>
      <c r="R45" s="8" t="str">
        <f t="shared" si="13"/>
        <v>-</v>
      </c>
    </row>
    <row r="46" spans="1:18" ht="13.5" customHeight="1" x14ac:dyDescent="0.3">
      <c r="A46" s="3" t="s">
        <v>52</v>
      </c>
      <c r="B46" s="4">
        <v>3</v>
      </c>
      <c r="C46" s="4"/>
      <c r="D46" s="4">
        <f t="shared" si="10"/>
        <v>3</v>
      </c>
      <c r="E46" s="22">
        <f t="shared" si="11"/>
        <v>1.7933788453031408E-3</v>
      </c>
      <c r="F46" s="22">
        <f t="shared" si="3"/>
        <v>1</v>
      </c>
      <c r="G46" s="3"/>
      <c r="H46" s="5">
        <v>1</v>
      </c>
      <c r="I46" s="8">
        <f t="shared" si="14"/>
        <v>1.0955182349010198E-3</v>
      </c>
      <c r="J46" s="22"/>
      <c r="K46" s="23">
        <v>2</v>
      </c>
      <c r="L46" s="8">
        <f t="shared" si="4"/>
        <v>9.0822396803051635E-3</v>
      </c>
      <c r="M46" s="8"/>
      <c r="N46" s="23" t="s">
        <v>20</v>
      </c>
      <c r="O46" s="8" t="str">
        <f t="shared" si="8"/>
        <v>-</v>
      </c>
      <c r="P46" s="8"/>
      <c r="Q46" s="28" t="s">
        <v>20</v>
      </c>
      <c r="R46" s="8" t="str">
        <f t="shared" si="13"/>
        <v>-</v>
      </c>
    </row>
    <row r="47" spans="1:18" ht="13.5" customHeight="1" x14ac:dyDescent="0.3">
      <c r="A47" s="3" t="s">
        <v>53</v>
      </c>
      <c r="B47" s="4">
        <v>23</v>
      </c>
      <c r="C47" s="4"/>
      <c r="D47" s="4">
        <f t="shared" si="10"/>
        <v>27</v>
      </c>
      <c r="E47" s="22">
        <f t="shared" si="11"/>
        <v>1.6140409607728265E-2</v>
      </c>
      <c r="F47" s="22">
        <f t="shared" si="3"/>
        <v>1.173913043478261</v>
      </c>
      <c r="G47" s="3"/>
      <c r="H47" s="5">
        <v>27</v>
      </c>
      <c r="I47" s="8">
        <f t="shared" si="14"/>
        <v>2.9578992342327536E-2</v>
      </c>
      <c r="J47" s="22"/>
      <c r="K47" s="23" t="s">
        <v>20</v>
      </c>
      <c r="L47" s="8" t="str">
        <f t="shared" si="4"/>
        <v>-</v>
      </c>
      <c r="M47" s="8"/>
      <c r="N47" s="23" t="s">
        <v>20</v>
      </c>
      <c r="O47" s="8" t="str">
        <f t="shared" si="8"/>
        <v>-</v>
      </c>
      <c r="P47" s="8"/>
      <c r="Q47" s="28" t="s">
        <v>20</v>
      </c>
      <c r="R47" s="8" t="str">
        <f t="shared" si="13"/>
        <v>-</v>
      </c>
    </row>
    <row r="48" spans="1:18" ht="13.5" customHeight="1" x14ac:dyDescent="0.3">
      <c r="A48" s="3" t="s">
        <v>54</v>
      </c>
      <c r="B48" s="4">
        <v>4</v>
      </c>
      <c r="C48" s="4"/>
      <c r="D48" s="4">
        <f t="shared" si="10"/>
        <v>33</v>
      </c>
      <c r="E48" s="22">
        <f t="shared" si="11"/>
        <v>1.9727167298334548E-2</v>
      </c>
      <c r="F48" s="22">
        <f t="shared" si="3"/>
        <v>8.25</v>
      </c>
      <c r="G48" s="3"/>
      <c r="H48" s="5">
        <v>25</v>
      </c>
      <c r="I48" s="8">
        <f t="shared" si="14"/>
        <v>2.7387955872525495E-2</v>
      </c>
      <c r="J48" s="22"/>
      <c r="K48" s="23">
        <v>8</v>
      </c>
      <c r="L48" s="8">
        <f t="shared" si="4"/>
        <v>3.6328958721220654E-2</v>
      </c>
      <c r="M48" s="23"/>
      <c r="N48" s="23" t="s">
        <v>20</v>
      </c>
      <c r="O48" s="8" t="str">
        <f t="shared" si="8"/>
        <v>-</v>
      </c>
      <c r="P48" s="23"/>
      <c r="Q48" s="23" t="s">
        <v>20</v>
      </c>
      <c r="R48" s="8" t="str">
        <f t="shared" si="13"/>
        <v>-</v>
      </c>
    </row>
    <row r="49" spans="1:18" ht="17.399999999999999" customHeight="1" x14ac:dyDescent="0.3">
      <c r="A49" s="3" t="s">
        <v>55</v>
      </c>
      <c r="B49" s="4">
        <v>20</v>
      </c>
      <c r="C49" s="4"/>
      <c r="D49" s="4">
        <f t="shared" si="10"/>
        <v>20</v>
      </c>
      <c r="E49" s="22">
        <f t="shared" si="11"/>
        <v>1.1955858968687606E-2</v>
      </c>
      <c r="F49" s="22">
        <f t="shared" si="3"/>
        <v>1</v>
      </c>
      <c r="G49" s="3"/>
      <c r="H49" s="5">
        <v>20</v>
      </c>
      <c r="I49" s="8">
        <f t="shared" si="14"/>
        <v>2.1910364698020397E-2</v>
      </c>
      <c r="J49" s="22"/>
      <c r="K49" s="23" t="s">
        <v>20</v>
      </c>
      <c r="L49" s="8" t="str">
        <f t="shared" si="4"/>
        <v>-</v>
      </c>
      <c r="M49" s="23"/>
      <c r="N49" s="23" t="s">
        <v>20</v>
      </c>
      <c r="O49" s="8" t="str">
        <f t="shared" si="8"/>
        <v>-</v>
      </c>
      <c r="P49" s="23"/>
      <c r="Q49" s="23" t="s">
        <v>20</v>
      </c>
      <c r="R49" s="8" t="str">
        <f t="shared" si="13"/>
        <v>-</v>
      </c>
    </row>
    <row r="50" spans="1:18" ht="13.5" customHeight="1" x14ac:dyDescent="0.3">
      <c r="A50" s="3" t="s">
        <v>56</v>
      </c>
      <c r="B50" s="4">
        <v>6</v>
      </c>
      <c r="C50" s="4"/>
      <c r="D50" s="4">
        <f t="shared" si="10"/>
        <v>6</v>
      </c>
      <c r="E50" s="22">
        <f t="shared" si="11"/>
        <v>3.5867576906062817E-3</v>
      </c>
      <c r="F50" s="22">
        <f t="shared" si="3"/>
        <v>1</v>
      </c>
      <c r="G50" s="3"/>
      <c r="H50" s="5">
        <v>2</v>
      </c>
      <c r="I50" s="8">
        <f t="shared" si="14"/>
        <v>2.1910364698020397E-3</v>
      </c>
      <c r="J50" s="22"/>
      <c r="K50" s="23" t="s">
        <v>20</v>
      </c>
      <c r="L50" s="8" t="str">
        <f t="shared" si="4"/>
        <v>-</v>
      </c>
      <c r="M50" s="23"/>
      <c r="N50" s="23" t="s">
        <v>20</v>
      </c>
      <c r="O50" s="8" t="str">
        <f t="shared" si="8"/>
        <v>-</v>
      </c>
      <c r="P50" s="23"/>
      <c r="Q50" s="23">
        <v>4</v>
      </c>
      <c r="R50" s="8">
        <f t="shared" si="13"/>
        <v>1.9163512671872756E-2</v>
      </c>
    </row>
    <row r="51" spans="1:18" ht="13.5" customHeight="1" x14ac:dyDescent="0.3">
      <c r="A51" s="3" t="s">
        <v>57</v>
      </c>
      <c r="B51" s="4">
        <v>9</v>
      </c>
      <c r="C51" s="4"/>
      <c r="D51" s="4">
        <f t="shared" si="10"/>
        <v>24</v>
      </c>
      <c r="E51" s="22">
        <f t="shared" si="11"/>
        <v>1.4347030762425127E-2</v>
      </c>
      <c r="F51" s="22">
        <f t="shared" si="3"/>
        <v>2.6666666666666665</v>
      </c>
      <c r="G51" s="3"/>
      <c r="H51" s="5">
        <v>7</v>
      </c>
      <c r="I51" s="8">
        <f t="shared" si="14"/>
        <v>7.6686276443071397E-3</v>
      </c>
      <c r="J51" s="22"/>
      <c r="K51" s="4">
        <v>15</v>
      </c>
      <c r="L51" s="8">
        <f t="shared" si="4"/>
        <v>6.8116797602288726E-2</v>
      </c>
      <c r="M51" s="8"/>
      <c r="N51" s="23" t="s">
        <v>20</v>
      </c>
      <c r="O51" s="8" t="str">
        <f t="shared" si="8"/>
        <v>-</v>
      </c>
      <c r="P51" s="23"/>
      <c r="Q51" s="23">
        <v>2</v>
      </c>
      <c r="R51" s="8">
        <f t="shared" si="13"/>
        <v>9.581756335936378E-3</v>
      </c>
    </row>
    <row r="52" spans="1:18" ht="13.5" customHeight="1" x14ac:dyDescent="0.3">
      <c r="A52" s="3" t="s">
        <v>58</v>
      </c>
      <c r="B52" s="4">
        <v>4</v>
      </c>
      <c r="C52" s="4"/>
      <c r="D52" s="4">
        <f t="shared" si="10"/>
        <v>12</v>
      </c>
      <c r="E52" s="22">
        <f t="shared" si="11"/>
        <v>7.1735153812125634E-3</v>
      </c>
      <c r="F52" s="22">
        <f t="shared" si="3"/>
        <v>3</v>
      </c>
      <c r="G52" s="3"/>
      <c r="H52" s="5">
        <v>12</v>
      </c>
      <c r="I52" s="8">
        <f t="shared" si="14"/>
        <v>1.314621881881224E-2</v>
      </c>
      <c r="J52" s="22"/>
      <c r="K52" s="23" t="s">
        <v>20</v>
      </c>
      <c r="L52" s="8" t="str">
        <f t="shared" si="4"/>
        <v>-</v>
      </c>
      <c r="M52" s="8"/>
      <c r="N52" s="23" t="s">
        <v>20</v>
      </c>
      <c r="O52" s="8" t="str">
        <f t="shared" si="8"/>
        <v>-</v>
      </c>
      <c r="P52" s="23"/>
      <c r="Q52" s="23" t="s">
        <v>20</v>
      </c>
      <c r="R52" s="8" t="str">
        <f t="shared" si="13"/>
        <v>-</v>
      </c>
    </row>
    <row r="53" spans="1:18" ht="13.5" customHeight="1" x14ac:dyDescent="0.3">
      <c r="A53" s="3" t="s">
        <v>59</v>
      </c>
      <c r="B53" s="4">
        <v>9</v>
      </c>
      <c r="C53" s="4"/>
      <c r="D53" s="4">
        <f t="shared" si="10"/>
        <v>17</v>
      </c>
      <c r="E53" s="22">
        <f t="shared" si="11"/>
        <v>1.0162480123384464E-2</v>
      </c>
      <c r="F53" s="22">
        <f t="shared" si="3"/>
        <v>1.8888888888888888</v>
      </c>
      <c r="G53" s="3"/>
      <c r="H53" s="5">
        <v>14</v>
      </c>
      <c r="I53" s="8">
        <f t="shared" si="14"/>
        <v>1.5337255288614279E-2</v>
      </c>
      <c r="J53" s="22"/>
      <c r="K53" s="23">
        <v>3</v>
      </c>
      <c r="L53" s="8">
        <f t="shared" si="4"/>
        <v>1.3623359520457744E-2</v>
      </c>
      <c r="M53" s="8"/>
      <c r="N53" s="23" t="s">
        <v>20</v>
      </c>
      <c r="O53" s="8" t="str">
        <f t="shared" si="8"/>
        <v>-</v>
      </c>
      <c r="P53" s="8"/>
      <c r="Q53" s="23" t="s">
        <v>20</v>
      </c>
      <c r="R53" s="8" t="str">
        <f t="shared" si="13"/>
        <v>-</v>
      </c>
    </row>
    <row r="54" spans="1:18" ht="17.399999999999999" customHeight="1" x14ac:dyDescent="0.3">
      <c r="A54" s="3" t="s">
        <v>60</v>
      </c>
      <c r="B54" s="4">
        <v>4</v>
      </c>
      <c r="C54" s="4"/>
      <c r="D54" s="4">
        <f t="shared" si="10"/>
        <v>6</v>
      </c>
      <c r="E54" s="22">
        <f t="shared" si="11"/>
        <v>3.5867576906062817E-3</v>
      </c>
      <c r="F54" s="22">
        <f t="shared" si="3"/>
        <v>1.5</v>
      </c>
      <c r="G54" s="3"/>
      <c r="H54" s="5">
        <v>6</v>
      </c>
      <c r="I54" s="8">
        <f t="shared" si="14"/>
        <v>6.5731094094061198E-3</v>
      </c>
      <c r="J54" s="22"/>
      <c r="K54" s="23" t="s">
        <v>20</v>
      </c>
      <c r="L54" s="8" t="str">
        <f t="shared" si="4"/>
        <v>-</v>
      </c>
      <c r="M54" s="8"/>
      <c r="N54" s="23" t="s">
        <v>20</v>
      </c>
      <c r="O54" s="8" t="str">
        <f t="shared" si="8"/>
        <v>-</v>
      </c>
      <c r="P54" s="7"/>
      <c r="Q54" s="23" t="s">
        <v>20</v>
      </c>
      <c r="R54" s="8" t="str">
        <f t="shared" si="13"/>
        <v>-</v>
      </c>
    </row>
    <row r="55" spans="1:18" ht="13.5" customHeight="1" x14ac:dyDescent="0.3">
      <c r="A55" s="3" t="s">
        <v>61</v>
      </c>
      <c r="B55" s="4">
        <v>3</v>
      </c>
      <c r="C55" s="4"/>
      <c r="D55" s="4">
        <f t="shared" si="10"/>
        <v>3</v>
      </c>
      <c r="E55" s="22">
        <f t="shared" si="11"/>
        <v>1.7933788453031408E-3</v>
      </c>
      <c r="F55" s="22">
        <f t="shared" si="3"/>
        <v>1</v>
      </c>
      <c r="G55" s="3"/>
      <c r="H55" s="28" t="s">
        <v>20</v>
      </c>
      <c r="I55" s="8" t="str">
        <f t="shared" si="14"/>
        <v>-</v>
      </c>
      <c r="J55" s="22"/>
      <c r="K55" s="23" t="s">
        <v>20</v>
      </c>
      <c r="L55" s="8" t="str">
        <f t="shared" si="4"/>
        <v>-</v>
      </c>
      <c r="M55" s="8"/>
      <c r="N55" s="23" t="s">
        <v>20</v>
      </c>
      <c r="O55" s="8" t="str">
        <f t="shared" si="8"/>
        <v>-</v>
      </c>
      <c r="P55" s="7"/>
      <c r="Q55" s="23">
        <v>3</v>
      </c>
      <c r="R55" s="8">
        <f t="shared" si="13"/>
        <v>1.4372634503904564E-2</v>
      </c>
    </row>
    <row r="56" spans="1:18" ht="13.5" customHeight="1" x14ac:dyDescent="0.3">
      <c r="A56" s="3" t="s">
        <v>62</v>
      </c>
      <c r="B56" s="4">
        <v>4</v>
      </c>
      <c r="C56" s="4"/>
      <c r="D56" s="4">
        <f t="shared" si="10"/>
        <v>21</v>
      </c>
      <c r="E56" s="22">
        <f t="shared" si="11"/>
        <v>1.2553651917121987E-2</v>
      </c>
      <c r="F56" s="22">
        <f t="shared" si="3"/>
        <v>5.25</v>
      </c>
      <c r="G56" s="3"/>
      <c r="H56" s="5">
        <v>21</v>
      </c>
      <c r="I56" s="8">
        <f t="shared" si="14"/>
        <v>2.3005882932921419E-2</v>
      </c>
      <c r="J56" s="22"/>
      <c r="K56" s="23" t="s">
        <v>20</v>
      </c>
      <c r="L56" s="8" t="str">
        <f t="shared" si="4"/>
        <v>-</v>
      </c>
      <c r="M56" s="8"/>
      <c r="N56" s="23" t="s">
        <v>20</v>
      </c>
      <c r="O56" s="8" t="str">
        <f t="shared" si="8"/>
        <v>-</v>
      </c>
      <c r="P56" s="7"/>
      <c r="Q56" s="23" t="s">
        <v>20</v>
      </c>
      <c r="R56" s="8" t="str">
        <f t="shared" si="13"/>
        <v>-</v>
      </c>
    </row>
    <row r="57" spans="1:18" ht="13.5" customHeight="1" x14ac:dyDescent="0.3">
      <c r="A57" s="3" t="s">
        <v>63</v>
      </c>
      <c r="B57" s="4">
        <v>72</v>
      </c>
      <c r="C57" s="4"/>
      <c r="D57" s="4">
        <f>SUM(Q57,N57,K57,H57)</f>
        <v>333</v>
      </c>
      <c r="E57" s="22">
        <f>D57/D$8*100</f>
        <v>0.19906505182864861</v>
      </c>
      <c r="F57" s="22">
        <f>D57/B57</f>
        <v>4.625</v>
      </c>
      <c r="G57" s="3"/>
      <c r="H57" s="5">
        <v>333</v>
      </c>
      <c r="I57" s="8">
        <f t="shared" si="14"/>
        <v>0.36480757222203963</v>
      </c>
      <c r="J57" s="22"/>
      <c r="K57" s="23" t="s">
        <v>20</v>
      </c>
      <c r="L57" s="8" t="str">
        <f t="shared" si="4"/>
        <v>-</v>
      </c>
      <c r="M57" s="8"/>
      <c r="N57" s="23" t="s">
        <v>20</v>
      </c>
      <c r="O57" s="8" t="str">
        <f t="shared" si="8"/>
        <v>-</v>
      </c>
      <c r="P57" s="7"/>
      <c r="Q57" s="23" t="s">
        <v>20</v>
      </c>
      <c r="R57" s="8" t="str">
        <f t="shared" si="13"/>
        <v>-</v>
      </c>
    </row>
    <row r="58" spans="1:18" ht="13.5" customHeight="1" x14ac:dyDescent="0.3">
      <c r="A58" s="3" t="s">
        <v>64</v>
      </c>
      <c r="B58" s="4">
        <v>5</v>
      </c>
      <c r="C58" s="4"/>
      <c r="D58" s="4">
        <f t="shared" si="10"/>
        <v>9</v>
      </c>
      <c r="E58" s="22">
        <f t="shared" si="11"/>
        <v>5.3801365359094225E-3</v>
      </c>
      <c r="F58" s="22">
        <f t="shared" si="3"/>
        <v>1.8</v>
      </c>
      <c r="G58" s="3"/>
      <c r="H58" s="5">
        <v>2</v>
      </c>
      <c r="I58" s="8">
        <f t="shared" si="14"/>
        <v>2.1910364698020397E-3</v>
      </c>
      <c r="J58" s="22"/>
      <c r="K58" s="23">
        <v>5</v>
      </c>
      <c r="L58" s="8">
        <f t="shared" si="4"/>
        <v>2.2705599200762906E-2</v>
      </c>
      <c r="M58" s="8"/>
      <c r="N58" s="23" t="s">
        <v>20</v>
      </c>
      <c r="O58" s="8" t="str">
        <f t="shared" si="8"/>
        <v>-</v>
      </c>
      <c r="P58" s="8"/>
      <c r="Q58" s="23">
        <v>2</v>
      </c>
      <c r="R58" s="8">
        <f t="shared" si="13"/>
        <v>9.581756335936378E-3</v>
      </c>
    </row>
    <row r="59" spans="1:18" ht="17.399999999999999" customHeight="1" x14ac:dyDescent="0.3">
      <c r="A59" s="3" t="s">
        <v>65</v>
      </c>
      <c r="B59" s="4">
        <v>3</v>
      </c>
      <c r="C59" s="4"/>
      <c r="D59" s="4">
        <f t="shared" si="10"/>
        <v>9</v>
      </c>
      <c r="E59" s="22">
        <f t="shared" si="11"/>
        <v>5.3801365359094225E-3</v>
      </c>
      <c r="F59" s="22">
        <f t="shared" si="3"/>
        <v>3</v>
      </c>
      <c r="G59" s="3"/>
      <c r="H59" s="5">
        <v>4</v>
      </c>
      <c r="I59" s="8">
        <f t="shared" si="14"/>
        <v>4.3820729396040793E-3</v>
      </c>
      <c r="J59" s="22"/>
      <c r="K59" s="4">
        <v>5</v>
      </c>
      <c r="L59" s="8">
        <f t="shared" si="4"/>
        <v>2.2705599200762906E-2</v>
      </c>
      <c r="M59" s="8"/>
      <c r="N59" s="23" t="s">
        <v>20</v>
      </c>
      <c r="O59" s="8" t="str">
        <f t="shared" si="8"/>
        <v>-</v>
      </c>
      <c r="P59" s="8"/>
      <c r="Q59" s="23" t="s">
        <v>20</v>
      </c>
      <c r="R59" s="8" t="str">
        <f t="shared" si="13"/>
        <v>-</v>
      </c>
    </row>
    <row r="60" spans="1:18" ht="13.5" customHeight="1" thickBot="1" x14ac:dyDescent="0.35">
      <c r="A60" s="3" t="s">
        <v>66</v>
      </c>
      <c r="B60" s="4">
        <v>22</v>
      </c>
      <c r="C60" s="4"/>
      <c r="D60" s="4">
        <f>SUM(Q60,N60,K60,H60)</f>
        <v>50</v>
      </c>
      <c r="E60" s="22">
        <f t="shared" si="11"/>
        <v>2.9889647421719012E-2</v>
      </c>
      <c r="F60" s="22">
        <f t="shared" si="3"/>
        <v>2.2727272727272729</v>
      </c>
      <c r="G60" s="3"/>
      <c r="H60" s="4">
        <v>50</v>
      </c>
      <c r="I60" s="8">
        <f t="shared" si="14"/>
        <v>5.477591174505099E-2</v>
      </c>
      <c r="J60" s="22"/>
      <c r="K60" s="28" t="s">
        <v>20</v>
      </c>
      <c r="L60" s="8" t="str">
        <f t="shared" si="4"/>
        <v>-</v>
      </c>
      <c r="M60" s="8"/>
      <c r="N60" s="28" t="s">
        <v>20</v>
      </c>
      <c r="O60" s="8" t="str">
        <f t="shared" si="8"/>
        <v>-</v>
      </c>
      <c r="P60" s="8"/>
      <c r="Q60" s="23" t="s">
        <v>20</v>
      </c>
      <c r="R60" s="8" t="str">
        <f t="shared" si="13"/>
        <v>-</v>
      </c>
    </row>
    <row r="61" spans="1:18" ht="13.5" customHeight="1" x14ac:dyDescent="0.3">
      <c r="A61" s="33" t="s">
        <v>71</v>
      </c>
      <c r="B61" s="34"/>
      <c r="C61" s="9"/>
      <c r="D61" s="34"/>
      <c r="E61" s="9"/>
      <c r="F61" s="9"/>
      <c r="G61" s="9"/>
      <c r="H61" s="34"/>
      <c r="I61" s="35"/>
      <c r="J61" s="9"/>
      <c r="K61" s="36"/>
      <c r="L61" s="36"/>
      <c r="M61" s="36"/>
      <c r="N61" s="36"/>
      <c r="O61" s="37"/>
      <c r="P61" s="36"/>
      <c r="Q61" s="10"/>
      <c r="R61" s="36"/>
    </row>
    <row r="62" spans="1:18" ht="13.5" customHeight="1" x14ac:dyDescent="0.3">
      <c r="A62" s="39" t="s">
        <v>67</v>
      </c>
    </row>
    <row r="63" spans="1:18" ht="13.5" customHeight="1" x14ac:dyDescent="0.3">
      <c r="A63" s="39" t="s">
        <v>70</v>
      </c>
    </row>
  </sheetData>
  <mergeCells count="6">
    <mergeCell ref="D4:R4"/>
    <mergeCell ref="D5:F5"/>
    <mergeCell ref="H5:I5"/>
    <mergeCell ref="K5:L5"/>
    <mergeCell ref="N5:O5"/>
    <mergeCell ref="Q5:R5"/>
  </mergeCells>
  <pageMargins left="0.7" right="0.7" top="0.75" bottom="0.75" header="0.3" footer="0.3"/>
  <ignoredErrors>
    <ignoredError sqref="E17:R17" formula="1"/>
    <ignoredError sqref="B40:D40 J40:K40 P40:R40" formulaRange="1"/>
    <ignoredError sqref="E40:I40 L40:O40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2023</vt:lpstr>
      <vt:lpstr>2022</vt:lpstr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2024-03-26T06:39:53Z</cp:lastPrinted>
  <dcterms:created xsi:type="dcterms:W3CDTF">2021-03-30T05:19:55Z</dcterms:created>
  <dcterms:modified xsi:type="dcterms:W3CDTF">2024-03-26T07:03:15Z</dcterms:modified>
</cp:coreProperties>
</file>