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FDC2F11E-E422-4697-BC64-A6839DCCEC89}" xr6:coauthVersionLast="47" xr6:coauthVersionMax="47" xr10:uidLastSave="{00000000-0000-0000-0000-000000000000}"/>
  <bookViews>
    <workbookView xWindow="-25065" yWindow="-300" windowWidth="24915" windowHeight="15360" xr2:uid="{00000000-000D-0000-FFFF-FFFF00000000}"/>
  </bookViews>
  <sheets>
    <sheet name="Participation rate" sheetId="1" r:id="rId1"/>
    <sheet name="Result" sheetId="2" r:id="rId2"/>
    <sheet name="Candidates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23" i="2" s="1"/>
  <c r="I17" i="2" l="1"/>
  <c r="I18" i="2"/>
  <c r="I19" i="2"/>
  <c r="I16" i="2"/>
  <c r="I20" i="2"/>
  <c r="I21" i="2"/>
  <c r="I22" i="2"/>
  <c r="I15" i="2"/>
  <c r="C21" i="2" l="1"/>
  <c r="D21" i="2"/>
  <c r="E21" i="2"/>
  <c r="F21" i="2"/>
  <c r="G21" i="2"/>
  <c r="H21" i="2"/>
  <c r="C22" i="2"/>
  <c r="D22" i="2"/>
  <c r="E22" i="2"/>
  <c r="F22" i="2"/>
  <c r="G22" i="2"/>
  <c r="H22" i="2"/>
  <c r="F18" i="3"/>
  <c r="E18" i="3"/>
  <c r="D18" i="3"/>
  <c r="C18" i="3"/>
  <c r="B18" i="3"/>
  <c r="F13" i="3"/>
  <c r="E13" i="3"/>
  <c r="D13" i="3"/>
  <c r="C13" i="3"/>
  <c r="B13" i="3"/>
  <c r="F8" i="3"/>
  <c r="E8" i="3"/>
  <c r="D8" i="3"/>
  <c r="C8" i="3"/>
  <c r="B8" i="3"/>
  <c r="E4" i="2"/>
  <c r="D4" i="2"/>
  <c r="G4" i="2"/>
  <c r="G16" i="2" s="1"/>
  <c r="F4" i="2"/>
  <c r="F16" i="2" s="1"/>
  <c r="C4" i="2"/>
  <c r="C17" i="2" s="1"/>
  <c r="D17" i="1"/>
  <c r="C17" i="1"/>
  <c r="B17" i="1"/>
  <c r="D16" i="1"/>
  <c r="C16" i="1"/>
  <c r="B16" i="1"/>
  <c r="D15" i="2" l="1"/>
  <c r="D17" i="2"/>
  <c r="D19" i="2"/>
  <c r="D16" i="2"/>
  <c r="D18" i="2"/>
  <c r="D20" i="2"/>
  <c r="E16" i="2"/>
  <c r="E18" i="2"/>
  <c r="E20" i="2"/>
  <c r="E15" i="2"/>
  <c r="E17" i="2"/>
  <c r="E19" i="2"/>
  <c r="G23" i="2"/>
  <c r="G19" i="2"/>
  <c r="G17" i="2"/>
  <c r="G15" i="2"/>
  <c r="C16" i="2"/>
  <c r="F15" i="2"/>
  <c r="C15" i="2"/>
  <c r="F23" i="2"/>
  <c r="F19" i="2"/>
  <c r="F17" i="2"/>
  <c r="C23" i="2"/>
  <c r="E23" i="2"/>
  <c r="C20" i="2"/>
  <c r="D23" i="2"/>
  <c r="C19" i="2"/>
  <c r="G20" i="2"/>
  <c r="G18" i="2"/>
  <c r="C18" i="2"/>
  <c r="F20" i="2"/>
  <c r="F18" i="2"/>
  <c r="H4" i="2"/>
  <c r="H23" i="2" l="1"/>
  <c r="H18" i="2"/>
  <c r="H15" i="2"/>
  <c r="H20" i="2"/>
  <c r="H17" i="2"/>
  <c r="H19" i="2"/>
  <c r="H16" i="2"/>
</calcChain>
</file>

<file path=xl/sharedStrings.xml><?xml version="1.0" encoding="utf-8"?>
<sst xmlns="http://schemas.openxmlformats.org/spreadsheetml/2006/main" count="107" uniqueCount="63">
  <si>
    <t>Mariehamn</t>
  </si>
  <si>
    <t>Region</t>
  </si>
  <si>
    <t>1996-2024</t>
  </si>
  <si>
    <t xml:space="preserve">Participation rate in elections for the European Parliament </t>
  </si>
  <si>
    <t>Statistics Åland</t>
  </si>
  <si>
    <t>Total participation rate</t>
  </si>
  <si>
    <t>Rural districts</t>
  </si>
  <si>
    <t>Archipelago</t>
  </si>
  <si>
    <t>Finnish citizens abroad</t>
  </si>
  <si>
    <t>Sex</t>
  </si>
  <si>
    <t>Females</t>
  </si>
  <si>
    <t>Males</t>
  </si>
  <si>
    <t>Source: Statistics Åland, Election Statistics</t>
  </si>
  <si>
    <t>In advance</t>
  </si>
  <si>
    <t>Valid votes by party</t>
  </si>
  <si>
    <t>Per cent</t>
  </si>
  <si>
    <t>Rejected votes</t>
  </si>
  <si>
    <t>Number</t>
  </si>
  <si>
    <t>- of which blanks</t>
  </si>
  <si>
    <t>Swedish People´s Party</t>
  </si>
  <si>
    <t>Social Democrats</t>
  </si>
  <si>
    <t>National Coalition</t>
  </si>
  <si>
    <t>Green League</t>
  </si>
  <si>
    <t>Centre Party</t>
  </si>
  <si>
    <t>Left Alliance</t>
  </si>
  <si>
    <t>Other</t>
  </si>
  <si>
    <t>Women</t>
  </si>
  <si>
    <t>Men</t>
  </si>
  <si>
    <t>Votes by sex of candidate</t>
  </si>
  <si>
    <t>Candidate</t>
  </si>
  <si>
    <t>Votes</t>
  </si>
  <si>
    <t>Result in Åland in the elections for the European Parliament 1996-2024, parties</t>
  </si>
  <si>
    <t>Result in Åland in the elections for the European Parliament 1996-2024, candidates</t>
  </si>
  <si>
    <t>Per cent of votes cast:</t>
  </si>
  <si>
    <t>On election day</t>
  </si>
  <si>
    <t>Time of voting</t>
  </si>
  <si>
    <t>True Finns</t>
  </si>
  <si>
    <t>Christian Democrats</t>
  </si>
  <si>
    <t>Party</t>
  </si>
  <si>
    <t>Swedish P.</t>
  </si>
  <si>
    <t>Centre</t>
  </si>
  <si>
    <t>Soc</t>
  </si>
  <si>
    <t>Green</t>
  </si>
  <si>
    <t xml:space="preserve">Gunnar Jansson </t>
  </si>
  <si>
    <t xml:space="preserve">Astrid Thors   </t>
  </si>
  <si>
    <t xml:space="preserve">Viveka Eriksson </t>
  </si>
  <si>
    <t xml:space="preserve">Britt Lundberg </t>
  </si>
  <si>
    <t>Britt Lundberg</t>
  </si>
  <si>
    <t xml:space="preserve">Anton Nilsson </t>
  </si>
  <si>
    <t xml:space="preserve">Olof Salmén </t>
  </si>
  <si>
    <t xml:space="preserve">Pekka Tuominen </t>
  </si>
  <si>
    <t xml:space="preserve">Barbro Sundback </t>
  </si>
  <si>
    <t>Fredrik Almkvist</t>
  </si>
  <si>
    <t xml:space="preserve">Nils Torvalds </t>
  </si>
  <si>
    <t>Camilla Gunell</t>
  </si>
  <si>
    <t xml:space="preserve">Jessy Eckerman </t>
  </si>
  <si>
    <t xml:space="preserve">Astrid Thors </t>
  </si>
  <si>
    <t>Heidi Hautala</t>
  </si>
  <si>
    <t xml:space="preserve">Henrik Lax      </t>
  </si>
  <si>
    <t>Nils Torvalds</t>
  </si>
  <si>
    <t xml:space="preserve">Christina Gestrin </t>
  </si>
  <si>
    <t>Anna-Maja Henriksson</t>
  </si>
  <si>
    <t>Updated 18.6.2024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</si>
</sst>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/>
    <xf numFmtId="0" fontId="4" fillId="0" borderId="3" xfId="0" applyFont="1" applyBorder="1"/>
    <xf numFmtId="0" fontId="5" fillId="0" borderId="0" xfId="0" applyFont="1"/>
    <xf numFmtId="165" fontId="5" fillId="0" borderId="0" xfId="0" applyNumberFormat="1" applyFont="1"/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0" fontId="4" fillId="0" borderId="2" xfId="0" applyFont="1" applyBorder="1"/>
    <xf numFmtId="165" fontId="4" fillId="0" borderId="2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3" fontId="4" fillId="0" borderId="0" xfId="0" quotePrefix="1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4" fillId="0" borderId="0" xfId="0" quotePrefix="1" applyFont="1"/>
    <xf numFmtId="164" fontId="6" fillId="0" borderId="2" xfId="0" applyNumberFormat="1" applyFont="1" applyBorder="1"/>
    <xf numFmtId="0" fontId="7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textRotation="90" wrapText="1"/>
    </xf>
    <xf numFmtId="0" fontId="0" fillId="0" borderId="2" xfId="0" applyBorder="1"/>
    <xf numFmtId="0" fontId="2" fillId="0" borderId="2" xfId="0" applyFont="1" applyBorder="1"/>
    <xf numFmtId="0" fontId="8" fillId="0" borderId="0" xfId="0" applyFont="1" applyAlignment="1">
      <alignment wrapText="1"/>
    </xf>
    <xf numFmtId="0" fontId="1" fillId="0" borderId="0" xfId="0" applyFont="1"/>
    <xf numFmtId="0" fontId="8" fillId="0" borderId="0" xfId="0" applyFont="1"/>
    <xf numFmtId="0" fontId="3" fillId="0" borderId="0" xfId="0" applyFont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14Val\Statliga%20val\EU-val\EU24.xlsx" TargetMode="External"/><Relationship Id="rId1" Type="http://schemas.openxmlformats.org/officeDocument/2006/relationships/externalLinkPath" Target="/Astat/14Val/Statliga%20val/EU-val/EU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ispo"/>
      <sheetName val="TAB 1"/>
      <sheetName val="TAB 2"/>
      <sheetName val="TAB 3"/>
      <sheetName val="TAB 4"/>
      <sheetName val="TAB 5"/>
      <sheetName val="TAB 6"/>
      <sheetName val="TAB 6 NY"/>
      <sheetName val="TAB 7"/>
      <sheetName val="TAB 8"/>
      <sheetName val="TAB 9"/>
      <sheetName val="Tab 10"/>
      <sheetName val="TAB 10 NY"/>
      <sheetName val="Tab 12"/>
      <sheetName val="Diagram"/>
      <sheetName val="Web"/>
      <sheetName val="Kontroll"/>
      <sheetName val="Tab1"/>
      <sheetName val="Tab2"/>
      <sheetName val="Beräkna"/>
      <sheetName val="Underlag"/>
      <sheetName val="Röstberättigade underlag"/>
      <sheetName val="Blad11"/>
      <sheetName val="Blad12"/>
      <sheetName val="Blad13"/>
      <sheetName val="Blad14"/>
      <sheetName val="Blad15"/>
      <sheetName val="Blad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6">
          <cell r="C26">
            <v>8207</v>
          </cell>
          <cell r="D26">
            <v>4025</v>
          </cell>
          <cell r="E26">
            <v>6668</v>
          </cell>
          <cell r="F26">
            <v>9755</v>
          </cell>
          <cell r="G26">
            <v>12127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workbookViewId="0"/>
  </sheetViews>
  <sheetFormatPr defaultRowHeight="15" x14ac:dyDescent="0.25"/>
  <cols>
    <col min="1" max="1" width="25.28515625" customWidth="1"/>
    <col min="2" max="8" width="9" customWidth="1"/>
  </cols>
  <sheetData>
    <row r="1" spans="1:8" x14ac:dyDescent="0.25">
      <c r="A1" s="30" t="s">
        <v>4</v>
      </c>
    </row>
    <row r="2" spans="1:8" ht="28.5" customHeight="1" x14ac:dyDescent="0.25">
      <c r="A2" s="1" t="s">
        <v>3</v>
      </c>
    </row>
    <row r="3" spans="1:8" ht="14.25" customHeight="1" thickBot="1" x14ac:dyDescent="0.3">
      <c r="A3" s="1" t="s">
        <v>2</v>
      </c>
    </row>
    <row r="4" spans="1:8" ht="12" customHeight="1" x14ac:dyDescent="0.25">
      <c r="A4" s="2"/>
      <c r="B4" s="2">
        <v>1996</v>
      </c>
      <c r="C4" s="2">
        <v>1999</v>
      </c>
      <c r="D4" s="2">
        <v>2004</v>
      </c>
      <c r="E4" s="2">
        <v>2009</v>
      </c>
      <c r="F4" s="2">
        <v>2014</v>
      </c>
      <c r="G4" s="2">
        <v>2019</v>
      </c>
      <c r="H4" s="2">
        <v>2024</v>
      </c>
    </row>
    <row r="5" spans="1:8" x14ac:dyDescent="0.25">
      <c r="A5" s="29" t="s">
        <v>5</v>
      </c>
      <c r="B5" s="5">
        <v>44.4</v>
      </c>
      <c r="C5" s="5">
        <v>21.8</v>
      </c>
      <c r="D5" s="5">
        <v>35.613856342333165</v>
      </c>
      <c r="E5" s="5">
        <v>48.2</v>
      </c>
      <c r="F5" s="5">
        <v>57.321956335208313</v>
      </c>
      <c r="G5" s="5">
        <v>50.830766358629695</v>
      </c>
      <c r="H5" s="5">
        <v>49.020324274948621</v>
      </c>
    </row>
    <row r="6" spans="1:8" x14ac:dyDescent="0.25">
      <c r="A6" s="31" t="s">
        <v>1</v>
      </c>
      <c r="B6" s="5"/>
      <c r="C6" s="5"/>
      <c r="D6" s="5"/>
      <c r="E6" s="5"/>
      <c r="F6" s="6"/>
      <c r="G6" s="6"/>
      <c r="H6" s="6"/>
    </row>
    <row r="7" spans="1:8" ht="12.75" customHeight="1" x14ac:dyDescent="0.25">
      <c r="A7" s="30" t="s">
        <v>0</v>
      </c>
      <c r="B7" s="7">
        <v>45.2</v>
      </c>
      <c r="C7" s="7">
        <v>22.8</v>
      </c>
      <c r="D7" s="7">
        <v>36.864931846344483</v>
      </c>
      <c r="E7" s="7">
        <v>47.2</v>
      </c>
      <c r="F7" s="7">
        <v>57.688656858092067</v>
      </c>
      <c r="G7" s="7">
        <v>51.246472248353712</v>
      </c>
      <c r="H7" s="7">
        <v>49.757597256710419</v>
      </c>
    </row>
    <row r="8" spans="1:8" ht="12.75" customHeight="1" x14ac:dyDescent="0.25">
      <c r="A8" s="30" t="s">
        <v>6</v>
      </c>
      <c r="B8" s="8">
        <v>42.5</v>
      </c>
      <c r="C8" s="8">
        <v>19.3</v>
      </c>
      <c r="D8" s="8">
        <v>32.944546756701456</v>
      </c>
      <c r="E8" s="8">
        <v>47.8</v>
      </c>
      <c r="F8" s="7">
        <v>57.224474751197938</v>
      </c>
      <c r="G8" s="7">
        <v>49.898418867591204</v>
      </c>
      <c r="H8" s="7">
        <v>47.498107812631403</v>
      </c>
    </row>
    <row r="9" spans="1:8" ht="12.75" customHeight="1" x14ac:dyDescent="0.25">
      <c r="A9" s="30" t="s">
        <v>7</v>
      </c>
      <c r="B9" s="7">
        <v>49.9</v>
      </c>
      <c r="C9" s="7">
        <v>30.2</v>
      </c>
      <c r="D9" s="7">
        <v>44.568868980963046</v>
      </c>
      <c r="E9" s="7">
        <v>54.7</v>
      </c>
      <c r="F9" s="7">
        <v>56.124852767962309</v>
      </c>
      <c r="G9" s="7">
        <v>55.215490318550906</v>
      </c>
      <c r="H9" s="7">
        <v>56.690368455074335</v>
      </c>
    </row>
    <row r="10" spans="1:8" ht="17.25" customHeight="1" x14ac:dyDescent="0.25">
      <c r="A10" s="4" t="s">
        <v>9</v>
      </c>
      <c r="B10" s="7"/>
      <c r="C10" s="7"/>
      <c r="D10" s="7"/>
      <c r="E10" s="7"/>
      <c r="F10" s="7"/>
      <c r="G10" s="7"/>
      <c r="H10" s="7"/>
    </row>
    <row r="11" spans="1:8" ht="12.75" customHeight="1" x14ac:dyDescent="0.25">
      <c r="A11" s="6" t="s">
        <v>10</v>
      </c>
      <c r="B11" s="7">
        <v>46.4</v>
      </c>
      <c r="C11" s="7">
        <v>22.3</v>
      </c>
      <c r="D11" s="7">
        <v>38.242586531786174</v>
      </c>
      <c r="E11" s="7">
        <v>51.5</v>
      </c>
      <c r="F11" s="7">
        <v>61.123574499906532</v>
      </c>
      <c r="G11" s="7">
        <v>53.866520587966768</v>
      </c>
      <c r="H11" s="7">
        <v>51.76491508846803</v>
      </c>
    </row>
    <row r="12" spans="1:8" ht="12.75" customHeight="1" x14ac:dyDescent="0.25">
      <c r="A12" s="6" t="s">
        <v>11</v>
      </c>
      <c r="B12" s="7">
        <v>42.2</v>
      </c>
      <c r="C12" s="7">
        <v>21.3</v>
      </c>
      <c r="D12" s="7">
        <v>32.837540588666599</v>
      </c>
      <c r="E12" s="7">
        <v>44.7</v>
      </c>
      <c r="F12" s="7">
        <v>53.365758754863812</v>
      </c>
      <c r="G12" s="7">
        <v>47.655877017091569</v>
      </c>
      <c r="H12" s="7">
        <v>46.121337340345605</v>
      </c>
    </row>
    <row r="13" spans="1:8" ht="17.25" customHeight="1" x14ac:dyDescent="0.25">
      <c r="A13" s="29" t="s">
        <v>8</v>
      </c>
      <c r="B13" s="7">
        <v>1.4</v>
      </c>
      <c r="C13" s="7">
        <v>1.1000000000000001</v>
      </c>
      <c r="D13" s="7">
        <v>3.0957822563889468</v>
      </c>
      <c r="E13" s="7">
        <v>4.5999999999999996</v>
      </c>
      <c r="F13" s="7">
        <v>5.2651025309440236</v>
      </c>
      <c r="G13" s="7">
        <v>5.1965581238400542</v>
      </c>
      <c r="H13" s="7">
        <v>6.4633375474083437</v>
      </c>
    </row>
    <row r="14" spans="1:8" x14ac:dyDescent="0.25">
      <c r="A14" s="4" t="s">
        <v>35</v>
      </c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6" t="s">
        <v>33</v>
      </c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6" t="s">
        <v>13</v>
      </c>
      <c r="B16" s="7">
        <f>2094/8418*100</f>
        <v>24.875267284390592</v>
      </c>
      <c r="C16" s="7">
        <f>1519/4198*100</f>
        <v>36.18389709385422</v>
      </c>
      <c r="D16" s="7">
        <f>2151/6991*100</f>
        <v>30.76813045344014</v>
      </c>
      <c r="E16" s="7">
        <v>35.56605711937538</v>
      </c>
      <c r="F16" s="7">
        <v>34.869022869022871</v>
      </c>
      <c r="G16" s="7">
        <v>34.707556698191169</v>
      </c>
      <c r="H16" s="7">
        <v>39.895648933196682</v>
      </c>
    </row>
    <row r="17" spans="1:8" ht="12.75" customHeight="1" thickBot="1" x14ac:dyDescent="0.3">
      <c r="A17" s="9" t="s">
        <v>34</v>
      </c>
      <c r="B17" s="10">
        <f>(8418-2094)/8418*100</f>
        <v>75.124732715609412</v>
      </c>
      <c r="C17" s="10">
        <f>(4198-1519)/4198*100</f>
        <v>63.816102906145787</v>
      </c>
      <c r="D17" s="10">
        <f>4840/6991*100</f>
        <v>69.231869546559864</v>
      </c>
      <c r="E17" s="10">
        <v>64.433942880624613</v>
      </c>
      <c r="F17" s="10">
        <v>65.130977130977129</v>
      </c>
      <c r="G17" s="10">
        <v>65.292443301808831</v>
      </c>
      <c r="H17" s="10">
        <v>60.104351066803318</v>
      </c>
    </row>
    <row r="18" spans="1:8" ht="12.75" customHeight="1" x14ac:dyDescent="0.25">
      <c r="A18" s="32" t="s">
        <v>12</v>
      </c>
    </row>
    <row r="19" spans="1:8" ht="12.75" customHeight="1" x14ac:dyDescent="0.25">
      <c r="A19" s="32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showGridLines="0" workbookViewId="0"/>
  </sheetViews>
  <sheetFormatPr defaultRowHeight="15" x14ac:dyDescent="0.25"/>
  <cols>
    <col min="2" max="2" width="15.5703125" customWidth="1"/>
    <col min="3" max="3" width="6.7109375" customWidth="1"/>
    <col min="8" max="9" width="9.7109375" customWidth="1"/>
  </cols>
  <sheetData>
    <row r="1" spans="1:9" x14ac:dyDescent="0.25">
      <c r="A1" s="30" t="s">
        <v>4</v>
      </c>
    </row>
    <row r="2" spans="1:9" ht="28.5" customHeight="1" thickBot="1" x14ac:dyDescent="0.3">
      <c r="A2" s="28" t="s">
        <v>31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3"/>
      <c r="B3" s="3"/>
      <c r="C3" s="3">
        <v>1996</v>
      </c>
      <c r="D3" s="3">
        <v>1999</v>
      </c>
      <c r="E3" s="3">
        <v>2004</v>
      </c>
      <c r="F3" s="3">
        <v>2009</v>
      </c>
      <c r="G3" s="3">
        <v>2014</v>
      </c>
      <c r="H3" s="3">
        <v>2019</v>
      </c>
      <c r="I3" s="3">
        <v>2024</v>
      </c>
    </row>
    <row r="4" spans="1:9" x14ac:dyDescent="0.25">
      <c r="A4" s="4" t="s">
        <v>14</v>
      </c>
      <c r="B4" s="4"/>
      <c r="C4" s="12">
        <f t="shared" ref="C4:H4" si="0">SUM(C5:C13)</f>
        <v>8207</v>
      </c>
      <c r="D4" s="12">
        <f t="shared" si="0"/>
        <v>4025</v>
      </c>
      <c r="E4" s="12">
        <f t="shared" si="0"/>
        <v>6668</v>
      </c>
      <c r="F4" s="12">
        <f t="shared" si="0"/>
        <v>9755</v>
      </c>
      <c r="G4" s="12">
        <f t="shared" si="0"/>
        <v>12127</v>
      </c>
      <c r="H4" s="12">
        <f t="shared" si="0"/>
        <v>11067</v>
      </c>
      <c r="I4" s="12">
        <f t="shared" ref="I4" si="1">SUM(I5:I13)</f>
        <v>11019</v>
      </c>
    </row>
    <row r="5" spans="1:9" ht="12.75" customHeight="1" x14ac:dyDescent="0.25">
      <c r="A5" s="6" t="s">
        <v>19</v>
      </c>
      <c r="B5" s="6"/>
      <c r="C5" s="11">
        <v>6565</v>
      </c>
      <c r="D5" s="11">
        <v>3053</v>
      </c>
      <c r="E5" s="11">
        <v>4814</v>
      </c>
      <c r="F5" s="11">
        <v>8564</v>
      </c>
      <c r="G5" s="11">
        <v>10972</v>
      </c>
      <c r="H5" s="11">
        <v>9000</v>
      </c>
      <c r="I5" s="11">
        <v>9185</v>
      </c>
    </row>
    <row r="6" spans="1:9" ht="12.75" customHeight="1" x14ac:dyDescent="0.25">
      <c r="A6" s="6" t="s">
        <v>20</v>
      </c>
      <c r="B6" s="6"/>
      <c r="C6" s="11">
        <v>288</v>
      </c>
      <c r="D6" s="13">
        <v>600</v>
      </c>
      <c r="E6" s="13">
        <v>1239</v>
      </c>
      <c r="F6" s="13">
        <v>573</v>
      </c>
      <c r="G6" s="13">
        <v>297</v>
      </c>
      <c r="H6" s="13">
        <v>1318</v>
      </c>
      <c r="I6" s="13">
        <v>587</v>
      </c>
    </row>
    <row r="7" spans="1:9" ht="12.75" customHeight="1" x14ac:dyDescent="0.25">
      <c r="A7" s="6" t="s">
        <v>21</v>
      </c>
      <c r="B7" s="6"/>
      <c r="C7" s="13">
        <v>44</v>
      </c>
      <c r="D7" s="11">
        <v>99</v>
      </c>
      <c r="E7" s="11">
        <v>215</v>
      </c>
      <c r="F7" s="11">
        <v>90</v>
      </c>
      <c r="G7" s="11">
        <v>184</v>
      </c>
      <c r="H7" s="11">
        <v>81</v>
      </c>
      <c r="I7" s="11">
        <v>172</v>
      </c>
    </row>
    <row r="8" spans="1:9" ht="12.75" customHeight="1" x14ac:dyDescent="0.25">
      <c r="A8" s="6" t="s">
        <v>22</v>
      </c>
      <c r="B8" s="6"/>
      <c r="C8" s="13">
        <v>184</v>
      </c>
      <c r="D8" s="11">
        <v>128</v>
      </c>
      <c r="E8" s="11">
        <v>157</v>
      </c>
      <c r="F8" s="11">
        <v>175</v>
      </c>
      <c r="G8" s="11">
        <v>221</v>
      </c>
      <c r="H8" s="11">
        <v>330</v>
      </c>
      <c r="I8" s="11">
        <v>348</v>
      </c>
    </row>
    <row r="9" spans="1:9" ht="12.75" customHeight="1" x14ac:dyDescent="0.25">
      <c r="A9" s="6" t="s">
        <v>23</v>
      </c>
      <c r="B9" s="6"/>
      <c r="C9" s="11">
        <v>847</v>
      </c>
      <c r="D9" s="13">
        <v>48</v>
      </c>
      <c r="E9" s="13">
        <v>128</v>
      </c>
      <c r="F9" s="13">
        <v>102</v>
      </c>
      <c r="G9" s="13">
        <v>84</v>
      </c>
      <c r="H9" s="13">
        <v>22</v>
      </c>
      <c r="I9" s="13">
        <v>39</v>
      </c>
    </row>
    <row r="10" spans="1:9" ht="12.75" customHeight="1" x14ac:dyDescent="0.25">
      <c r="A10" s="6" t="s">
        <v>24</v>
      </c>
      <c r="B10" s="6"/>
      <c r="C10" s="13">
        <v>54</v>
      </c>
      <c r="D10" s="13">
        <v>58</v>
      </c>
      <c r="E10" s="13">
        <v>44</v>
      </c>
      <c r="F10" s="13">
        <v>46</v>
      </c>
      <c r="G10" s="13">
        <v>127</v>
      </c>
      <c r="H10" s="13">
        <v>75</v>
      </c>
      <c r="I10" s="13">
        <v>426</v>
      </c>
    </row>
    <row r="11" spans="1:9" ht="12.75" customHeight="1" x14ac:dyDescent="0.25">
      <c r="A11" s="6" t="s">
        <v>36</v>
      </c>
      <c r="B11" s="6"/>
      <c r="C11" s="13">
        <v>2</v>
      </c>
      <c r="D11" s="13">
        <v>3</v>
      </c>
      <c r="E11" s="13">
        <v>5</v>
      </c>
      <c r="F11" s="13">
        <v>38</v>
      </c>
      <c r="G11" s="13">
        <v>67</v>
      </c>
      <c r="H11" s="13">
        <v>103</v>
      </c>
      <c r="I11" s="13">
        <v>103</v>
      </c>
    </row>
    <row r="12" spans="1:9" ht="12.75" customHeight="1" x14ac:dyDescent="0.25">
      <c r="A12" s="6" t="s">
        <v>37</v>
      </c>
      <c r="B12" s="6"/>
      <c r="C12" s="13">
        <v>59</v>
      </c>
      <c r="D12" s="13">
        <v>13</v>
      </c>
      <c r="E12" s="13">
        <v>36</v>
      </c>
      <c r="F12" s="13">
        <v>31</v>
      </c>
      <c r="G12" s="13">
        <v>70</v>
      </c>
      <c r="H12" s="13">
        <v>47</v>
      </c>
      <c r="I12" s="13">
        <v>68</v>
      </c>
    </row>
    <row r="13" spans="1:9" ht="12.75" customHeight="1" x14ac:dyDescent="0.25">
      <c r="A13" s="6" t="s">
        <v>25</v>
      </c>
      <c r="B13" s="6"/>
      <c r="C13" s="6">
        <v>164</v>
      </c>
      <c r="D13" s="6">
        <v>23</v>
      </c>
      <c r="E13" s="6">
        <v>30</v>
      </c>
      <c r="F13" s="6">
        <v>136</v>
      </c>
      <c r="G13" s="6">
        <v>105</v>
      </c>
      <c r="H13" s="11">
        <v>91</v>
      </c>
      <c r="I13" s="11">
        <v>91</v>
      </c>
    </row>
    <row r="14" spans="1:9" ht="18.75" customHeight="1" x14ac:dyDescent="0.25">
      <c r="A14" s="4" t="s">
        <v>15</v>
      </c>
      <c r="B14" s="6"/>
      <c r="C14" s="14"/>
      <c r="D14" s="14"/>
      <c r="E14" s="14"/>
      <c r="F14" s="14"/>
      <c r="G14" s="14"/>
      <c r="H14" s="14"/>
      <c r="I14" s="14"/>
    </row>
    <row r="15" spans="1:9" ht="12.75" customHeight="1" x14ac:dyDescent="0.25">
      <c r="A15" s="6" t="s">
        <v>19</v>
      </c>
      <c r="B15" s="6"/>
      <c r="C15" s="8">
        <f t="shared" ref="C15:C20" si="2">C5/C$4*100</f>
        <v>79.99268916778361</v>
      </c>
      <c r="D15" s="8">
        <f t="shared" ref="D15:I23" si="3">D5/D$4*100</f>
        <v>75.850931677018636</v>
      </c>
      <c r="E15" s="8">
        <f t="shared" si="3"/>
        <v>72.195560887822438</v>
      </c>
      <c r="F15" s="8">
        <f t="shared" si="3"/>
        <v>87.790876473603291</v>
      </c>
      <c r="G15" s="8">
        <f t="shared" si="3"/>
        <v>90.475797806547376</v>
      </c>
      <c r="H15" s="8">
        <f t="shared" si="3"/>
        <v>81.322851721333706</v>
      </c>
      <c r="I15" s="8">
        <f t="shared" si="3"/>
        <v>83.356021417551503</v>
      </c>
    </row>
    <row r="16" spans="1:9" ht="12.75" customHeight="1" x14ac:dyDescent="0.25">
      <c r="A16" s="6" t="s">
        <v>20</v>
      </c>
      <c r="B16" s="6"/>
      <c r="C16" s="8">
        <f t="shared" si="2"/>
        <v>3.5091994638723043</v>
      </c>
      <c r="D16" s="8">
        <f t="shared" ref="D16:H20" si="4">D6/D$4*100</f>
        <v>14.906832298136646</v>
      </c>
      <c r="E16" s="8">
        <f t="shared" si="4"/>
        <v>18.581283743251351</v>
      </c>
      <c r="F16" s="8">
        <f t="shared" si="4"/>
        <v>5.8739108149666839</v>
      </c>
      <c r="G16" s="8">
        <f t="shared" si="4"/>
        <v>2.4490805640306754</v>
      </c>
      <c r="H16" s="8">
        <f t="shared" si="4"/>
        <v>11.909279840968646</v>
      </c>
      <c r="I16" s="8">
        <f t="shared" si="3"/>
        <v>5.3271621744259914</v>
      </c>
    </row>
    <row r="17" spans="1:9" ht="12.75" customHeight="1" x14ac:dyDescent="0.25">
      <c r="A17" s="6" t="s">
        <v>21</v>
      </c>
      <c r="B17" s="6"/>
      <c r="C17" s="8">
        <f t="shared" si="2"/>
        <v>0.53612769586937981</v>
      </c>
      <c r="D17" s="8">
        <f t="shared" si="4"/>
        <v>2.4596273291925463</v>
      </c>
      <c r="E17" s="8">
        <f t="shared" si="4"/>
        <v>3.2243551289742052</v>
      </c>
      <c r="F17" s="8">
        <f t="shared" si="4"/>
        <v>0.92260379292670425</v>
      </c>
      <c r="G17" s="8">
        <f t="shared" si="4"/>
        <v>1.5172755009482972</v>
      </c>
      <c r="H17" s="8">
        <f t="shared" si="4"/>
        <v>0.7319056654920032</v>
      </c>
      <c r="I17" s="8">
        <f t="shared" si="3"/>
        <v>1.560940194210001</v>
      </c>
    </row>
    <row r="18" spans="1:9" ht="12.75" customHeight="1" x14ac:dyDescent="0.25">
      <c r="A18" s="6" t="s">
        <v>22</v>
      </c>
      <c r="B18" s="6"/>
      <c r="C18" s="8">
        <f t="shared" si="2"/>
        <v>2.2419885463628608</v>
      </c>
      <c r="D18" s="8">
        <f t="shared" si="4"/>
        <v>3.1801242236024847</v>
      </c>
      <c r="E18" s="8">
        <f t="shared" si="4"/>
        <v>2.3545290941811641</v>
      </c>
      <c r="F18" s="8">
        <f t="shared" si="4"/>
        <v>1.7939518195797026</v>
      </c>
      <c r="G18" s="8">
        <f t="shared" si="4"/>
        <v>1.8223798136389875</v>
      </c>
      <c r="H18" s="8">
        <f t="shared" si="4"/>
        <v>2.9818378964489023</v>
      </c>
      <c r="I18" s="8">
        <f t="shared" si="3"/>
        <v>3.1581813231690714</v>
      </c>
    </row>
    <row r="19" spans="1:9" ht="12.75" customHeight="1" x14ac:dyDescent="0.25">
      <c r="A19" s="6" t="s">
        <v>23</v>
      </c>
      <c r="B19" s="6"/>
      <c r="C19" s="8">
        <f t="shared" si="2"/>
        <v>10.320458145485562</v>
      </c>
      <c r="D19" s="8">
        <f t="shared" si="4"/>
        <v>1.1925465838509317</v>
      </c>
      <c r="E19" s="8">
        <f t="shared" si="4"/>
        <v>1.9196160767846429</v>
      </c>
      <c r="F19" s="8">
        <f t="shared" si="4"/>
        <v>1.0456176319835981</v>
      </c>
      <c r="G19" s="8">
        <f t="shared" si="4"/>
        <v>0.69266925043291827</v>
      </c>
      <c r="H19" s="8">
        <f t="shared" si="4"/>
        <v>0.19878919309659349</v>
      </c>
      <c r="I19" s="8">
        <f t="shared" si="3"/>
        <v>0.35393411380343048</v>
      </c>
    </row>
    <row r="20" spans="1:9" ht="12.75" customHeight="1" x14ac:dyDescent="0.25">
      <c r="A20" s="6" t="s">
        <v>24</v>
      </c>
      <c r="B20" s="6"/>
      <c r="C20" s="8">
        <f t="shared" si="2"/>
        <v>0.65797489947605703</v>
      </c>
      <c r="D20" s="8">
        <f t="shared" si="4"/>
        <v>1.4409937888198756</v>
      </c>
      <c r="E20" s="8">
        <f t="shared" si="4"/>
        <v>0.65986802639472109</v>
      </c>
      <c r="F20" s="8">
        <f t="shared" si="4"/>
        <v>0.47155304971809325</v>
      </c>
      <c r="G20" s="8">
        <f t="shared" si="4"/>
        <v>1.0472499381545313</v>
      </c>
      <c r="H20" s="8">
        <f t="shared" si="4"/>
        <v>0.67769043101111415</v>
      </c>
      <c r="I20" s="8">
        <f t="shared" si="3"/>
        <v>3.8660495507759323</v>
      </c>
    </row>
    <row r="21" spans="1:9" ht="12.75" customHeight="1" x14ac:dyDescent="0.25">
      <c r="A21" s="6" t="s">
        <v>36</v>
      </c>
      <c r="B21" s="6"/>
      <c r="C21" s="8">
        <f t="shared" ref="C21:H21" si="5">C11/C$4*100</f>
        <v>2.4369440721335445E-2</v>
      </c>
      <c r="D21" s="8">
        <f t="shared" si="5"/>
        <v>7.4534161490683232E-2</v>
      </c>
      <c r="E21" s="8">
        <f t="shared" si="5"/>
        <v>7.4985002999400127E-2</v>
      </c>
      <c r="F21" s="8">
        <f t="shared" si="5"/>
        <v>0.38954382368016399</v>
      </c>
      <c r="G21" s="8">
        <f t="shared" si="5"/>
        <v>0.55248618784530379</v>
      </c>
      <c r="H21" s="8">
        <f t="shared" si="5"/>
        <v>0.93069485858859669</v>
      </c>
      <c r="I21" s="8">
        <f t="shared" si="3"/>
        <v>0.93474906978854699</v>
      </c>
    </row>
    <row r="22" spans="1:9" ht="12.75" customHeight="1" x14ac:dyDescent="0.25">
      <c r="A22" s="6" t="s">
        <v>37</v>
      </c>
      <c r="B22" s="6"/>
      <c r="C22" s="8">
        <f t="shared" ref="C22:H22" si="6">C12/C$4*100</f>
        <v>0.71889850127939559</v>
      </c>
      <c r="D22" s="8">
        <f t="shared" si="6"/>
        <v>0.32298136645962733</v>
      </c>
      <c r="E22" s="8">
        <f t="shared" si="6"/>
        <v>0.53989202159568084</v>
      </c>
      <c r="F22" s="8">
        <f t="shared" si="6"/>
        <v>0.31778575089697592</v>
      </c>
      <c r="G22" s="8">
        <f t="shared" si="6"/>
        <v>0.57722437536076532</v>
      </c>
      <c r="H22" s="8">
        <f t="shared" si="6"/>
        <v>0.4246860034336315</v>
      </c>
      <c r="I22" s="8">
        <f t="shared" si="3"/>
        <v>0.61711589073418649</v>
      </c>
    </row>
    <row r="23" spans="1:9" ht="12.75" customHeight="1" x14ac:dyDescent="0.25">
      <c r="A23" s="6" t="s">
        <v>25</v>
      </c>
      <c r="B23" s="6"/>
      <c r="C23" s="8">
        <f t="shared" ref="C23:H23" si="7">C13/C$4*100</f>
        <v>1.9982941391495066</v>
      </c>
      <c r="D23" s="8">
        <f t="shared" si="7"/>
        <v>0.5714285714285714</v>
      </c>
      <c r="E23" s="8">
        <f t="shared" si="7"/>
        <v>0.44991001799640068</v>
      </c>
      <c r="F23" s="8">
        <f t="shared" si="7"/>
        <v>1.3941568426447977</v>
      </c>
      <c r="G23" s="8">
        <f t="shared" si="7"/>
        <v>0.86583656304114776</v>
      </c>
      <c r="H23" s="8">
        <f t="shared" si="7"/>
        <v>0.82226438962681847</v>
      </c>
      <c r="I23" s="8">
        <f t="shared" si="3"/>
        <v>0.82584626554133778</v>
      </c>
    </row>
    <row r="24" spans="1:9" ht="18.75" customHeight="1" x14ac:dyDescent="0.25">
      <c r="A24" s="4" t="s">
        <v>28</v>
      </c>
      <c r="B24" s="6"/>
      <c r="C24" s="6"/>
      <c r="D24" s="8"/>
      <c r="E24" s="6"/>
      <c r="F24" s="6"/>
      <c r="G24" s="6"/>
      <c r="H24" s="6"/>
      <c r="I24" s="6"/>
    </row>
    <row r="25" spans="1:9" ht="12.75" customHeight="1" x14ac:dyDescent="0.25">
      <c r="A25" s="6" t="s">
        <v>26</v>
      </c>
      <c r="B25" s="6"/>
      <c r="C25" s="6">
        <v>13.4</v>
      </c>
      <c r="D25" s="8">
        <v>78.099999999999994</v>
      </c>
      <c r="E25" s="8">
        <v>86.6</v>
      </c>
      <c r="F25" s="8">
        <v>86.6</v>
      </c>
      <c r="G25" s="8">
        <v>89.7</v>
      </c>
      <c r="H25" s="8">
        <v>18.035601337309117</v>
      </c>
      <c r="I25" s="8">
        <v>21.281422996642164</v>
      </c>
    </row>
    <row r="26" spans="1:9" ht="12.75" customHeight="1" x14ac:dyDescent="0.25">
      <c r="A26" s="6" t="s">
        <v>27</v>
      </c>
      <c r="B26" s="6"/>
      <c r="C26" s="6">
        <v>86.6</v>
      </c>
      <c r="D26" s="8">
        <v>21.9</v>
      </c>
      <c r="E26" s="8">
        <v>13.4</v>
      </c>
      <c r="F26" s="8">
        <v>13.4</v>
      </c>
      <c r="G26" s="8">
        <v>10.3</v>
      </c>
      <c r="H26" s="8">
        <v>81.964398662690883</v>
      </c>
      <c r="I26" s="8">
        <v>78.718577003357836</v>
      </c>
    </row>
    <row r="27" spans="1:9" ht="18.75" customHeight="1" x14ac:dyDescent="0.25">
      <c r="A27" s="4" t="s">
        <v>16</v>
      </c>
      <c r="B27" s="4"/>
      <c r="C27" s="12"/>
      <c r="D27" s="12"/>
      <c r="E27" s="12"/>
      <c r="F27" s="12"/>
      <c r="G27" s="12"/>
      <c r="H27" s="12"/>
      <c r="I27" s="12"/>
    </row>
    <row r="28" spans="1:9" ht="12.75" customHeight="1" x14ac:dyDescent="0.25">
      <c r="A28" s="6"/>
      <c r="B28" s="6" t="s">
        <v>17</v>
      </c>
      <c r="C28" s="11">
        <v>284</v>
      </c>
      <c r="D28" s="11">
        <v>229</v>
      </c>
      <c r="E28" s="11">
        <v>472</v>
      </c>
      <c r="F28" s="11">
        <v>210</v>
      </c>
      <c r="G28" s="14">
        <v>183</v>
      </c>
      <c r="H28" s="11">
        <v>132</v>
      </c>
      <c r="I28" s="11">
        <v>123</v>
      </c>
    </row>
    <row r="29" spans="1:9" ht="12.75" customHeight="1" x14ac:dyDescent="0.25">
      <c r="A29" s="6"/>
      <c r="B29" s="6" t="s">
        <v>15</v>
      </c>
      <c r="C29" s="7">
        <v>3.3</v>
      </c>
      <c r="D29" s="7">
        <v>5.4</v>
      </c>
      <c r="E29" s="7">
        <v>6.6</v>
      </c>
      <c r="F29" s="7">
        <v>2.1073758153537381</v>
      </c>
      <c r="G29" s="15">
        <v>1.48659626320065</v>
      </c>
      <c r="H29" s="7">
        <v>1.1786766675596034</v>
      </c>
      <c r="I29" s="7">
        <v>1.1140295263110227</v>
      </c>
    </row>
    <row r="30" spans="1:9" x14ac:dyDescent="0.25">
      <c r="A30" s="16" t="s">
        <v>18</v>
      </c>
      <c r="B30" s="6"/>
      <c r="C30" s="11"/>
      <c r="D30" s="11"/>
      <c r="E30" s="11"/>
      <c r="F30" s="11"/>
      <c r="G30" s="11"/>
      <c r="H30" s="11"/>
      <c r="I30" s="11"/>
    </row>
    <row r="31" spans="1:9" ht="12.75" customHeight="1" x14ac:dyDescent="0.25">
      <c r="A31" s="6"/>
      <c r="B31" s="6" t="s">
        <v>17</v>
      </c>
      <c r="C31" s="11">
        <v>240</v>
      </c>
      <c r="D31" s="11">
        <v>118</v>
      </c>
      <c r="E31" s="11">
        <v>292</v>
      </c>
      <c r="F31" s="11">
        <v>92</v>
      </c>
      <c r="G31" s="14">
        <v>68</v>
      </c>
      <c r="H31" s="11">
        <v>85</v>
      </c>
      <c r="I31" s="11">
        <v>52</v>
      </c>
    </row>
    <row r="32" spans="1:9" ht="12.75" customHeight="1" thickBot="1" x14ac:dyDescent="0.3">
      <c r="A32" s="9"/>
      <c r="B32" s="9" t="s">
        <v>15</v>
      </c>
      <c r="C32" s="10">
        <v>2.8</v>
      </c>
      <c r="D32" s="10">
        <v>2.8</v>
      </c>
      <c r="E32" s="10">
        <v>4.0999999999999996</v>
      </c>
      <c r="F32" s="10">
        <v>0.92323130958354238</v>
      </c>
      <c r="G32" s="17">
        <v>0.55239642567018687</v>
      </c>
      <c r="H32" s="10">
        <v>0.75899633895883567</v>
      </c>
      <c r="I32" s="10">
        <v>0.47097183226157047</v>
      </c>
    </row>
    <row r="33" spans="1:9" ht="12.75" customHeight="1" x14ac:dyDescent="0.25">
      <c r="A33" s="32" t="s">
        <v>12</v>
      </c>
      <c r="B33" s="6"/>
      <c r="C33" s="6"/>
      <c r="D33" s="6"/>
      <c r="E33" s="6"/>
      <c r="F33" s="6"/>
      <c r="G33" s="6"/>
      <c r="H33" s="6"/>
      <c r="I33" s="6"/>
    </row>
    <row r="34" spans="1:9" ht="12.75" customHeight="1" x14ac:dyDescent="0.25">
      <c r="A34" s="3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showGridLines="0" workbookViewId="0"/>
  </sheetViews>
  <sheetFormatPr defaultRowHeight="15" x14ac:dyDescent="0.25"/>
  <cols>
    <col min="2" max="2" width="14.5703125" customWidth="1"/>
    <col min="3" max="3" width="14.7109375" customWidth="1"/>
    <col min="4" max="5" width="15.140625" customWidth="1"/>
    <col min="6" max="6" width="14.5703125" customWidth="1"/>
    <col min="7" max="7" width="13" customWidth="1"/>
    <col min="8" max="8" width="12.140625" customWidth="1"/>
  </cols>
  <sheetData>
    <row r="1" spans="1:8" x14ac:dyDescent="0.25">
      <c r="A1" s="30" t="s">
        <v>4</v>
      </c>
    </row>
    <row r="2" spans="1:8" ht="28.5" customHeight="1" thickBot="1" x14ac:dyDescent="0.3">
      <c r="A2" s="28" t="s">
        <v>32</v>
      </c>
      <c r="B2" s="33"/>
      <c r="C2" s="33"/>
      <c r="D2" s="33"/>
      <c r="E2" s="33"/>
      <c r="F2" s="33"/>
      <c r="G2" s="33"/>
      <c r="H2" s="33"/>
    </row>
    <row r="3" spans="1:8" x14ac:dyDescent="0.25">
      <c r="A3" s="3"/>
      <c r="B3" s="3">
        <v>1996</v>
      </c>
      <c r="C3" s="3">
        <v>1999</v>
      </c>
      <c r="D3" s="3">
        <v>2004</v>
      </c>
      <c r="E3" s="3">
        <v>2009</v>
      </c>
      <c r="F3" s="3">
        <v>2014</v>
      </c>
      <c r="G3" s="3">
        <v>2019</v>
      </c>
      <c r="H3" s="3">
        <v>2024</v>
      </c>
    </row>
    <row r="4" spans="1:8" x14ac:dyDescent="0.25">
      <c r="A4" s="6"/>
      <c r="B4" s="6"/>
      <c r="C4" s="6"/>
      <c r="D4" s="6"/>
      <c r="E4" s="6"/>
      <c r="F4" s="18"/>
      <c r="G4" s="18"/>
      <c r="H4" s="18"/>
    </row>
    <row r="5" spans="1:8" x14ac:dyDescent="0.25">
      <c r="A5" s="19" t="s">
        <v>29</v>
      </c>
      <c r="B5" s="20" t="s">
        <v>43</v>
      </c>
      <c r="C5" s="20" t="s">
        <v>44</v>
      </c>
      <c r="D5" s="21" t="s">
        <v>45</v>
      </c>
      <c r="E5" s="20" t="s">
        <v>46</v>
      </c>
      <c r="F5" s="20" t="s">
        <v>47</v>
      </c>
      <c r="G5" s="20" t="s">
        <v>48</v>
      </c>
      <c r="H5" s="20" t="s">
        <v>48</v>
      </c>
    </row>
    <row r="6" spans="1:8" x14ac:dyDescent="0.25">
      <c r="A6" s="19" t="s">
        <v>38</v>
      </c>
      <c r="B6" s="20" t="s">
        <v>39</v>
      </c>
      <c r="C6" s="20" t="s">
        <v>39</v>
      </c>
      <c r="D6" s="20" t="s">
        <v>39</v>
      </c>
      <c r="E6" s="20" t="s">
        <v>39</v>
      </c>
      <c r="F6" s="20" t="s">
        <v>39</v>
      </c>
      <c r="G6" s="20" t="s">
        <v>39</v>
      </c>
      <c r="H6" s="20" t="s">
        <v>39</v>
      </c>
    </row>
    <row r="7" spans="1:8" x14ac:dyDescent="0.25">
      <c r="A7" s="6" t="s">
        <v>30</v>
      </c>
      <c r="B7" s="22">
        <v>5512</v>
      </c>
      <c r="C7" s="22">
        <v>2951</v>
      </c>
      <c r="D7" s="22">
        <v>4159</v>
      </c>
      <c r="E7" s="22">
        <v>7967</v>
      </c>
      <c r="F7" s="11">
        <v>10012</v>
      </c>
      <c r="G7" s="11">
        <v>7617</v>
      </c>
      <c r="H7" s="11">
        <v>8085</v>
      </c>
    </row>
    <row r="8" spans="1:8" x14ac:dyDescent="0.25">
      <c r="A8" s="6" t="s">
        <v>15</v>
      </c>
      <c r="B8" s="23">
        <f>B7/'[1]TAB 10 NY'!C$26*100</f>
        <v>67.16217862800049</v>
      </c>
      <c r="C8" s="23">
        <f>C7/'[1]TAB 10 NY'!D26*100</f>
        <v>73.316770186335404</v>
      </c>
      <c r="D8" s="23">
        <f>D7/'[1]TAB 10 NY'!E26*100</f>
        <v>62.372525494901019</v>
      </c>
      <c r="E8" s="23">
        <f>E7/'[1]TAB 10 NY'!F26*100</f>
        <v>81.670937980522808</v>
      </c>
      <c r="F8" s="23">
        <f>F7/'[1]TAB 10 NY'!G26*100</f>
        <v>82.559577801599744</v>
      </c>
      <c r="G8" s="23">
        <v>68.826240173488756</v>
      </c>
      <c r="H8" s="23">
        <v>73.373264361557318</v>
      </c>
    </row>
    <row r="9" spans="1:8" x14ac:dyDescent="0.25">
      <c r="A9" s="24"/>
      <c r="B9" s="25"/>
      <c r="C9" s="25"/>
      <c r="D9" s="25"/>
      <c r="E9" s="25"/>
      <c r="F9" s="26"/>
      <c r="G9" s="26"/>
      <c r="H9" s="26"/>
    </row>
    <row r="10" spans="1:8" ht="24.75" x14ac:dyDescent="0.25">
      <c r="A10" s="19" t="s">
        <v>29</v>
      </c>
      <c r="B10" s="21" t="s">
        <v>49</v>
      </c>
      <c r="C10" s="21" t="s">
        <v>50</v>
      </c>
      <c r="D10" s="21" t="s">
        <v>51</v>
      </c>
      <c r="E10" s="21" t="s">
        <v>52</v>
      </c>
      <c r="F10" s="21" t="s">
        <v>53</v>
      </c>
      <c r="G10" s="21" t="s">
        <v>54</v>
      </c>
      <c r="H10" s="21" t="s">
        <v>61</v>
      </c>
    </row>
    <row r="11" spans="1:8" x14ac:dyDescent="0.25">
      <c r="A11" s="19"/>
      <c r="B11" s="21" t="s">
        <v>40</v>
      </c>
      <c r="C11" s="21" t="s">
        <v>41</v>
      </c>
      <c r="D11" s="21" t="s">
        <v>41</v>
      </c>
      <c r="E11" s="21" t="s">
        <v>41</v>
      </c>
      <c r="F11" s="20" t="s">
        <v>39</v>
      </c>
      <c r="G11" s="21" t="s">
        <v>41</v>
      </c>
      <c r="H11" s="20" t="s">
        <v>39</v>
      </c>
    </row>
    <row r="12" spans="1:8" x14ac:dyDescent="0.25">
      <c r="A12" s="6" t="s">
        <v>30</v>
      </c>
      <c r="B12" s="22">
        <v>811</v>
      </c>
      <c r="C12" s="22">
        <v>554</v>
      </c>
      <c r="D12" s="22">
        <v>1155</v>
      </c>
      <c r="E12" s="22">
        <v>487</v>
      </c>
      <c r="F12" s="6">
        <v>487</v>
      </c>
      <c r="G12" s="11">
        <v>1276</v>
      </c>
      <c r="H12" s="11">
        <v>543</v>
      </c>
    </row>
    <row r="13" spans="1:8" x14ac:dyDescent="0.25">
      <c r="A13" s="6" t="s">
        <v>15</v>
      </c>
      <c r="B13" s="23">
        <f>B12/'[1]TAB 10 NY'!C$26*100</f>
        <v>9.8818082125015234</v>
      </c>
      <c r="C13" s="23">
        <f>C12/'[1]TAB 10 NY'!D$26*100</f>
        <v>13.763975155279503</v>
      </c>
      <c r="D13" s="23">
        <f>D12/'[1]TAB 10 NY'!E$26*100</f>
        <v>17.321535692861428</v>
      </c>
      <c r="E13" s="23">
        <f>E12/'[1]TAB 10 NY'!F$26*100</f>
        <v>4.992311635058944</v>
      </c>
      <c r="F13" s="23">
        <f>F12/'[1]TAB 10 NY'!G$26*100</f>
        <v>4.0158324400098957</v>
      </c>
      <c r="G13" s="23">
        <v>11.529773199602422</v>
      </c>
      <c r="H13" s="23">
        <v>4.927851892186224</v>
      </c>
    </row>
    <row r="14" spans="1:8" x14ac:dyDescent="0.25">
      <c r="A14" s="6"/>
      <c r="B14" s="23"/>
      <c r="C14" s="23"/>
      <c r="D14" s="23"/>
      <c r="E14" s="23"/>
      <c r="F14" s="6"/>
      <c r="G14" s="6"/>
      <c r="H14" s="6"/>
    </row>
    <row r="15" spans="1:8" ht="24.75" x14ac:dyDescent="0.25">
      <c r="A15" s="19" t="s">
        <v>29</v>
      </c>
      <c r="B15" s="21" t="s">
        <v>56</v>
      </c>
      <c r="C15" s="21" t="s">
        <v>57</v>
      </c>
      <c r="D15" s="21" t="s">
        <v>58</v>
      </c>
      <c r="E15" s="21" t="s">
        <v>59</v>
      </c>
      <c r="F15" s="21" t="s">
        <v>60</v>
      </c>
      <c r="G15" s="21" t="s">
        <v>53</v>
      </c>
      <c r="H15" s="21" t="s">
        <v>55</v>
      </c>
    </row>
    <row r="16" spans="1:8" x14ac:dyDescent="0.25">
      <c r="A16" s="19"/>
      <c r="B16" s="20" t="s">
        <v>39</v>
      </c>
      <c r="C16" s="21" t="s">
        <v>42</v>
      </c>
      <c r="D16" s="20" t="s">
        <v>39</v>
      </c>
      <c r="E16" s="20" t="s">
        <v>39</v>
      </c>
      <c r="F16" s="20" t="s">
        <v>39</v>
      </c>
      <c r="G16" s="20" t="s">
        <v>39</v>
      </c>
      <c r="H16" s="21" t="s">
        <v>41</v>
      </c>
    </row>
    <row r="17" spans="1:8" x14ac:dyDescent="0.25">
      <c r="A17" s="6" t="s">
        <v>30</v>
      </c>
      <c r="B17" s="22">
        <v>755</v>
      </c>
      <c r="C17" s="22">
        <v>96</v>
      </c>
      <c r="D17" s="22">
        <v>265</v>
      </c>
      <c r="E17" s="22">
        <v>157</v>
      </c>
      <c r="F17" s="6">
        <v>162</v>
      </c>
      <c r="G17" s="6">
        <v>978</v>
      </c>
      <c r="H17" s="6">
        <v>510</v>
      </c>
    </row>
    <row r="18" spans="1:8" x14ac:dyDescent="0.25">
      <c r="A18" s="6" t="s">
        <v>15</v>
      </c>
      <c r="B18" s="23">
        <f>B17/'[1]TAB 10 NY'!C$26*100</f>
        <v>9.1994638723041309</v>
      </c>
      <c r="C18" s="23">
        <f>C17/'[1]TAB 10 NY'!D$26*100</f>
        <v>2.3850931677018634</v>
      </c>
      <c r="D18" s="23">
        <f>D17/'[1]TAB 10 NY'!E$26*100</f>
        <v>3.9742051589682061</v>
      </c>
      <c r="E18" s="23">
        <f>E17/'[1]TAB 10 NY'!F$26*100</f>
        <v>1.6094310609943616</v>
      </c>
      <c r="F18" s="23">
        <f>F17/'[1]TAB 10 NY'!G$26*100</f>
        <v>1.3358621258349139</v>
      </c>
      <c r="G18" s="23">
        <v>8.8370832203849279</v>
      </c>
      <c r="H18" s="23">
        <v>4.6283691805063985</v>
      </c>
    </row>
    <row r="19" spans="1:8" ht="15.75" thickBot="1" x14ac:dyDescent="0.3">
      <c r="A19" s="9"/>
      <c r="B19" s="9"/>
      <c r="C19" s="9"/>
      <c r="D19" s="9"/>
      <c r="E19" s="9"/>
      <c r="F19" s="9"/>
      <c r="G19" s="9"/>
      <c r="H19" s="9"/>
    </row>
    <row r="20" spans="1:8" ht="12.75" customHeight="1" x14ac:dyDescent="0.25">
      <c r="A20" s="32" t="s">
        <v>12</v>
      </c>
      <c r="B20" s="6"/>
      <c r="C20" s="6"/>
      <c r="D20" s="6"/>
      <c r="E20" s="6"/>
      <c r="F20" s="18"/>
      <c r="G20" s="18"/>
      <c r="H20" s="18"/>
    </row>
    <row r="21" spans="1:8" ht="12.75" customHeight="1" x14ac:dyDescent="0.25">
      <c r="A21" s="32" t="s">
        <v>62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Participation rate</vt:lpstr>
      <vt:lpstr>Result</vt:lpstr>
      <vt:lpstr>Candidates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2024-06-07T11:33:12Z</cp:lastPrinted>
  <dcterms:created xsi:type="dcterms:W3CDTF">2011-01-12T13:13:02Z</dcterms:created>
  <dcterms:modified xsi:type="dcterms:W3CDTF">2024-06-18T14:27:38Z</dcterms:modified>
</cp:coreProperties>
</file>