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Val\"/>
    </mc:Choice>
  </mc:AlternateContent>
  <xr:revisionPtr revIDLastSave="0" documentId="13_ncr:1_{1402E26D-305D-4F0B-9C8D-ED2F39D7487D}" xr6:coauthVersionLast="47" xr6:coauthVersionMax="47" xr10:uidLastSave="{00000000-0000-0000-0000-000000000000}"/>
  <bookViews>
    <workbookView xWindow="2745" yWindow="3105" windowWidth="23595" windowHeight="13365" xr2:uid="{00000000-000D-0000-FFFF-FFFF00000000}"/>
  </bookViews>
  <sheets>
    <sheet name="Kön" sheetId="4" r:id="rId1"/>
    <sheet name="Kommun" sheetId="3" r:id="rId2"/>
    <sheet name="Parti" sheetId="1" r:id="rId3"/>
    <sheet name="Parti och kön 2007-2023" sheetId="6" r:id="rId4"/>
    <sheet name="DiaUnd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6" l="1"/>
  <c r="L3" i="5" l="1"/>
  <c r="L12" i="5" s="1"/>
  <c r="M3" i="5"/>
  <c r="M16" i="5" s="1"/>
  <c r="L4" i="5"/>
  <c r="L17" i="5" s="1"/>
  <c r="M4" i="5"/>
  <c r="M17" i="5" s="1"/>
  <c r="L5" i="5"/>
  <c r="L18" i="5" s="1"/>
  <c r="M5" i="5"/>
  <c r="M18" i="5" s="1"/>
  <c r="L6" i="5"/>
  <c r="M6" i="5"/>
  <c r="M19" i="5" s="1"/>
  <c r="L7" i="5"/>
  <c r="M7" i="5"/>
  <c r="L8" i="5"/>
  <c r="M8" i="5"/>
  <c r="L9" i="5"/>
  <c r="M9" i="5"/>
  <c r="L15" i="5"/>
  <c r="M15" i="5"/>
  <c r="L16" i="5"/>
  <c r="L19" i="5"/>
  <c r="L20" i="5"/>
  <c r="M2" i="5"/>
  <c r="AD14" i="6"/>
  <c r="AD13" i="6"/>
  <c r="AD12" i="6"/>
  <c r="AD11" i="6"/>
  <c r="AD10" i="6"/>
  <c r="AD9" i="6"/>
  <c r="AD8" i="6"/>
  <c r="AD7" i="6"/>
  <c r="AD6" i="6"/>
  <c r="AD5" i="6"/>
  <c r="X14" i="6"/>
  <c r="X13" i="6"/>
  <c r="X12" i="6"/>
  <c r="X11" i="6"/>
  <c r="X10" i="6"/>
  <c r="X9" i="6"/>
  <c r="X8" i="6"/>
  <c r="X7" i="6"/>
  <c r="X6" i="6"/>
  <c r="X5" i="6"/>
  <c r="R5" i="6"/>
  <c r="L5" i="6"/>
  <c r="F14" i="6"/>
  <c r="F5" i="6" s="1"/>
  <c r="F13" i="6"/>
  <c r="F12" i="6"/>
  <c r="F11" i="6"/>
  <c r="F10" i="6"/>
  <c r="F9" i="6"/>
  <c r="F8" i="6"/>
  <c r="F7" i="6"/>
  <c r="F6" i="6"/>
  <c r="K2" i="5"/>
  <c r="K15" i="5" s="1"/>
  <c r="L2" i="5"/>
  <c r="J2" i="5"/>
  <c r="O5" i="1"/>
  <c r="O23" i="3"/>
  <c r="O22" i="3"/>
  <c r="O21" i="3" s="1"/>
  <c r="O25" i="3" s="1"/>
  <c r="O5" i="4"/>
  <c r="O10" i="4" s="1"/>
  <c r="M20" i="5" l="1"/>
  <c r="M22" i="5" s="1"/>
  <c r="L22" i="5"/>
  <c r="M12" i="5"/>
  <c r="O9" i="4"/>
  <c r="AB13" i="6"/>
  <c r="AA13" i="6"/>
  <c r="AB12" i="6"/>
  <c r="AA12" i="6"/>
  <c r="V13" i="6"/>
  <c r="U13" i="6"/>
  <c r="V12" i="6"/>
  <c r="U12" i="6"/>
  <c r="D13" i="6"/>
  <c r="C13" i="6"/>
  <c r="D12" i="6"/>
  <c r="C12" i="6"/>
  <c r="C14" i="6"/>
  <c r="D14" i="6"/>
  <c r="E68" i="5" l="1"/>
  <c r="E74" i="5"/>
  <c r="G14" i="6"/>
  <c r="E14" i="6"/>
  <c r="W13" i="6"/>
  <c r="Y13" i="6"/>
  <c r="B76" i="5" s="1"/>
  <c r="E13" i="6"/>
  <c r="AC13" i="6" s="1"/>
  <c r="E12" i="6"/>
  <c r="AC12" i="6" s="1"/>
  <c r="W12" i="6"/>
  <c r="AE13" i="6" l="1"/>
  <c r="C76" i="5" s="1"/>
  <c r="E76" i="5" s="1"/>
  <c r="G12" i="6"/>
  <c r="AE12" i="6" s="1"/>
  <c r="C70" i="5" s="1"/>
  <c r="Y12" i="6" l="1"/>
  <c r="B70" i="5" s="1"/>
  <c r="E70" i="5" s="1"/>
  <c r="S5" i="6" l="1"/>
  <c r="M5" i="6"/>
  <c r="G6" i="6"/>
  <c r="AE6" i="6" s="1"/>
  <c r="C34" i="5" s="1"/>
  <c r="G7" i="6"/>
  <c r="Y7" i="6" s="1"/>
  <c r="B40" i="5" s="1"/>
  <c r="G8" i="6"/>
  <c r="AE8" i="6" s="1"/>
  <c r="C46" i="5" s="1"/>
  <c r="G9" i="6"/>
  <c r="AE9" i="6" s="1"/>
  <c r="C52" i="5" s="1"/>
  <c r="G10" i="6"/>
  <c r="AE10" i="6" s="1"/>
  <c r="C58" i="5" s="1"/>
  <c r="G11" i="6"/>
  <c r="AE11" i="6" s="1"/>
  <c r="C64" i="5" s="1"/>
  <c r="AE14" i="6"/>
  <c r="C82" i="5" s="1"/>
  <c r="E31" i="5"/>
  <c r="E32" i="5"/>
  <c r="E36" i="5"/>
  <c r="E37" i="5"/>
  <c r="E38" i="5"/>
  <c r="E42" i="5"/>
  <c r="E43" i="5"/>
  <c r="E44" i="5"/>
  <c r="E48" i="5"/>
  <c r="E49" i="5"/>
  <c r="E50" i="5"/>
  <c r="E54" i="5"/>
  <c r="E55" i="5"/>
  <c r="E56" i="5"/>
  <c r="E60" i="5"/>
  <c r="E61" i="5"/>
  <c r="E62" i="5"/>
  <c r="E30" i="5"/>
  <c r="V14" i="6"/>
  <c r="AC14" i="6"/>
  <c r="AB14" i="6"/>
  <c r="AA14" i="6"/>
  <c r="E11" i="6"/>
  <c r="W11" i="6" s="1"/>
  <c r="D11" i="6"/>
  <c r="AB11" i="6" s="1"/>
  <c r="C11" i="6"/>
  <c r="AA11" i="6" s="1"/>
  <c r="E10" i="6"/>
  <c r="AC10" i="6" s="1"/>
  <c r="D10" i="6"/>
  <c r="AB10" i="6" s="1"/>
  <c r="C10" i="6"/>
  <c r="AA10" i="6" s="1"/>
  <c r="E9" i="6"/>
  <c r="AC9" i="6" s="1"/>
  <c r="D9" i="6"/>
  <c r="V9" i="6" s="1"/>
  <c r="C9" i="6"/>
  <c r="AA9" i="6" s="1"/>
  <c r="E8" i="6"/>
  <c r="W8" i="6" s="1"/>
  <c r="D8" i="6"/>
  <c r="C8" i="6"/>
  <c r="AA8" i="6" s="1"/>
  <c r="V7" i="6"/>
  <c r="E7" i="6"/>
  <c r="AC7" i="6" s="1"/>
  <c r="D7" i="6"/>
  <c r="AB7" i="6" s="1"/>
  <c r="C7" i="6"/>
  <c r="U7" i="6" s="1"/>
  <c r="E6" i="6"/>
  <c r="D6" i="6"/>
  <c r="V6" i="6" s="1"/>
  <c r="C6" i="6"/>
  <c r="AA6" i="6" s="1"/>
  <c r="Q5" i="6"/>
  <c r="P5" i="6"/>
  <c r="O5" i="6"/>
  <c r="K5" i="6"/>
  <c r="J5" i="6"/>
  <c r="I5" i="6"/>
  <c r="U11" i="6" l="1"/>
  <c r="AC8" i="6"/>
  <c r="V11" i="6"/>
  <c r="AE7" i="6"/>
  <c r="C40" i="5" s="1"/>
  <c r="E40" i="5" s="1"/>
  <c r="U10" i="6"/>
  <c r="AC11" i="6"/>
  <c r="D5" i="6"/>
  <c r="V5" i="6" s="1"/>
  <c r="U8" i="6"/>
  <c r="U9" i="6"/>
  <c r="W10" i="6"/>
  <c r="V8" i="6"/>
  <c r="W9" i="6"/>
  <c r="AB8" i="6"/>
  <c r="AB9" i="6"/>
  <c r="E5" i="6"/>
  <c r="W5" i="6" s="1"/>
  <c r="Y14" i="6"/>
  <c r="B82" i="5" s="1"/>
  <c r="Y11" i="6"/>
  <c r="B64" i="5" s="1"/>
  <c r="E64" i="5" s="1"/>
  <c r="Y10" i="6"/>
  <c r="B58" i="5" s="1"/>
  <c r="E58" i="5" s="1"/>
  <c r="Y9" i="6"/>
  <c r="B52" i="5" s="1"/>
  <c r="E52" i="5" s="1"/>
  <c r="Y8" i="6"/>
  <c r="B46" i="5" s="1"/>
  <c r="E46" i="5" s="1"/>
  <c r="Y6" i="6"/>
  <c r="B34" i="5" s="1"/>
  <c r="E34" i="5" s="1"/>
  <c r="G5" i="6"/>
  <c r="AE5" i="6" s="1"/>
  <c r="W7" i="6"/>
  <c r="V10" i="6"/>
  <c r="W6" i="6"/>
  <c r="AC6" i="6"/>
  <c r="AB5" i="6"/>
  <c r="U14" i="6"/>
  <c r="AB6" i="6"/>
  <c r="AA7" i="6"/>
  <c r="C5" i="6"/>
  <c r="U6" i="6"/>
  <c r="W14" i="6"/>
  <c r="AC5" i="6" l="1"/>
  <c r="Y5" i="6"/>
  <c r="AA5" i="6"/>
  <c r="U5" i="6"/>
  <c r="B9" i="5" l="1"/>
  <c r="C9" i="5"/>
  <c r="D9" i="5"/>
  <c r="E9" i="5"/>
  <c r="F9" i="5"/>
  <c r="G9" i="5"/>
  <c r="H9" i="5"/>
  <c r="I9" i="5"/>
  <c r="J9" i="5"/>
  <c r="K9" i="5"/>
  <c r="B3" i="5"/>
  <c r="B16" i="5" s="1"/>
  <c r="C3" i="5"/>
  <c r="C16" i="5" s="1"/>
  <c r="D3" i="5"/>
  <c r="D16" i="5" s="1"/>
  <c r="E3" i="5"/>
  <c r="E16" i="5" s="1"/>
  <c r="F3" i="5"/>
  <c r="F16" i="5" s="1"/>
  <c r="G3" i="5"/>
  <c r="G16" i="5" s="1"/>
  <c r="H3" i="5"/>
  <c r="H16" i="5" s="1"/>
  <c r="I3" i="5"/>
  <c r="I16" i="5" s="1"/>
  <c r="J3" i="5"/>
  <c r="J16" i="5" s="1"/>
  <c r="K3" i="5"/>
  <c r="K16" i="5" s="1"/>
  <c r="B4" i="5"/>
  <c r="B17" i="5" s="1"/>
  <c r="C4" i="5"/>
  <c r="C17" i="5" s="1"/>
  <c r="D4" i="5"/>
  <c r="D17" i="5" s="1"/>
  <c r="E4" i="5"/>
  <c r="E17" i="5" s="1"/>
  <c r="F4" i="5"/>
  <c r="F17" i="5" s="1"/>
  <c r="G4" i="5"/>
  <c r="G17" i="5" s="1"/>
  <c r="H4" i="5"/>
  <c r="H17" i="5" s="1"/>
  <c r="I4" i="5"/>
  <c r="I17" i="5" s="1"/>
  <c r="J4" i="5"/>
  <c r="J17" i="5" s="1"/>
  <c r="K4" i="5"/>
  <c r="K17" i="5" s="1"/>
  <c r="B5" i="5"/>
  <c r="B18" i="5" s="1"/>
  <c r="C5" i="5"/>
  <c r="C18" i="5" s="1"/>
  <c r="D5" i="5"/>
  <c r="E5" i="5"/>
  <c r="E18" i="5" s="1"/>
  <c r="F5" i="5"/>
  <c r="F18" i="5" s="1"/>
  <c r="G5" i="5"/>
  <c r="G18" i="5" s="1"/>
  <c r="H5" i="5"/>
  <c r="H18" i="5" s="1"/>
  <c r="I5" i="5"/>
  <c r="I18" i="5" s="1"/>
  <c r="J5" i="5"/>
  <c r="J18" i="5" s="1"/>
  <c r="K5" i="5"/>
  <c r="K18" i="5" s="1"/>
  <c r="B6" i="5"/>
  <c r="B19" i="5" s="1"/>
  <c r="C6" i="5"/>
  <c r="C19" i="5" s="1"/>
  <c r="D6" i="5"/>
  <c r="D19" i="5" s="1"/>
  <c r="E6" i="5"/>
  <c r="E19" i="5" s="1"/>
  <c r="F6" i="5"/>
  <c r="F19" i="5" s="1"/>
  <c r="G6" i="5"/>
  <c r="G19" i="5" s="1"/>
  <c r="H6" i="5"/>
  <c r="H19" i="5" s="1"/>
  <c r="I6" i="5"/>
  <c r="I19" i="5" s="1"/>
  <c r="J6" i="5"/>
  <c r="J19" i="5" s="1"/>
  <c r="K6" i="5"/>
  <c r="K19" i="5" s="1"/>
  <c r="B7" i="5"/>
  <c r="C7" i="5"/>
  <c r="D7" i="5"/>
  <c r="E7" i="5"/>
  <c r="F7" i="5"/>
  <c r="G7" i="5"/>
  <c r="H7" i="5"/>
  <c r="I7" i="5"/>
  <c r="J7" i="5"/>
  <c r="K7" i="5"/>
  <c r="B8" i="5"/>
  <c r="C8" i="5"/>
  <c r="D8" i="5"/>
  <c r="E8" i="5"/>
  <c r="F8" i="5"/>
  <c r="G8" i="5"/>
  <c r="H8" i="5"/>
  <c r="I8" i="5"/>
  <c r="J8" i="5"/>
  <c r="K8" i="5"/>
  <c r="E20" i="5" l="1"/>
  <c r="E22" i="5" s="1"/>
  <c r="D20" i="5"/>
  <c r="K20" i="5"/>
  <c r="K22" i="5" s="1"/>
  <c r="C20" i="5"/>
  <c r="C22" i="5" s="1"/>
  <c r="J20" i="5"/>
  <c r="J22" i="5" s="1"/>
  <c r="I20" i="5"/>
  <c r="I22" i="5" s="1"/>
  <c r="E12" i="5"/>
  <c r="G20" i="5"/>
  <c r="G22" i="5" s="1"/>
  <c r="B20" i="5"/>
  <c r="B22" i="5" s="1"/>
  <c r="H20" i="5"/>
  <c r="H22" i="5" s="1"/>
  <c r="F20" i="5"/>
  <c r="F22" i="5" s="1"/>
  <c r="D12" i="5"/>
  <c r="K12" i="5"/>
  <c r="F12" i="5"/>
  <c r="D18" i="5"/>
  <c r="D22" i="5" s="1"/>
  <c r="G12" i="5"/>
  <c r="J12" i="5"/>
  <c r="C12" i="5"/>
  <c r="B12" i="5"/>
  <c r="H12" i="5"/>
  <c r="I12" i="5"/>
  <c r="P5" i="1" l="1"/>
  <c r="P22" i="3"/>
  <c r="P21" i="3" s="1"/>
  <c r="P25" i="3" s="1"/>
  <c r="P23" i="3"/>
  <c r="P5" i="4"/>
  <c r="P9" i="4" s="1"/>
  <c r="P10" i="4" l="1"/>
  <c r="N5" i="4"/>
  <c r="N9" i="4" s="1"/>
  <c r="M5" i="4"/>
  <c r="M9" i="4" s="1"/>
  <c r="L5" i="4"/>
  <c r="L10" i="4" s="1"/>
  <c r="K5" i="4"/>
  <c r="K10" i="4" s="1"/>
  <c r="J5" i="4"/>
  <c r="J10" i="4" s="1"/>
  <c r="I5" i="4"/>
  <c r="I9" i="4" s="1"/>
  <c r="H5" i="4"/>
  <c r="H9" i="4" s="1"/>
  <c r="G5" i="4"/>
  <c r="G9" i="4" s="1"/>
  <c r="F5" i="4"/>
  <c r="F9" i="4" s="1"/>
  <c r="E5" i="4"/>
  <c r="E9" i="4" s="1"/>
  <c r="D5" i="4"/>
  <c r="D9" i="4" s="1"/>
  <c r="C5" i="4"/>
  <c r="C9" i="4" s="1"/>
  <c r="B5" i="4"/>
  <c r="B10" i="4" s="1"/>
  <c r="N23" i="3"/>
  <c r="M23" i="3"/>
  <c r="L23" i="3"/>
  <c r="K23" i="3"/>
  <c r="J23" i="3"/>
  <c r="I23" i="3"/>
  <c r="H23" i="3"/>
  <c r="G23" i="3"/>
  <c r="F23" i="3"/>
  <c r="F21" i="3" s="1"/>
  <c r="F25" i="3" s="1"/>
  <c r="E23" i="3"/>
  <c r="D23" i="3"/>
  <c r="C23" i="3"/>
  <c r="B23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C5" i="1"/>
  <c r="D5" i="1"/>
  <c r="E5" i="1"/>
  <c r="F5" i="1"/>
  <c r="G5" i="1"/>
  <c r="H5" i="1"/>
  <c r="I5" i="1"/>
  <c r="J5" i="1"/>
  <c r="K5" i="1"/>
  <c r="L5" i="1"/>
  <c r="M5" i="1"/>
  <c r="N5" i="1"/>
  <c r="B5" i="1"/>
  <c r="D21" i="3" l="1"/>
  <c r="D25" i="3" s="1"/>
  <c r="I21" i="3"/>
  <c r="I25" i="3" s="1"/>
  <c r="N21" i="3"/>
  <c r="N25" i="3" s="1"/>
  <c r="L21" i="3"/>
  <c r="L25" i="3" s="1"/>
  <c r="E21" i="3"/>
  <c r="E25" i="3" s="1"/>
  <c r="M21" i="3"/>
  <c r="M25" i="3" s="1"/>
  <c r="J21" i="3"/>
  <c r="J25" i="3" s="1"/>
  <c r="B21" i="3"/>
  <c r="B25" i="3" s="1"/>
  <c r="G21" i="3"/>
  <c r="G25" i="3" s="1"/>
  <c r="H21" i="3"/>
  <c r="H25" i="3" s="1"/>
  <c r="C21" i="3"/>
  <c r="C25" i="3" s="1"/>
  <c r="K21" i="3"/>
  <c r="K25" i="3" s="1"/>
  <c r="B9" i="4"/>
  <c r="F10" i="4"/>
  <c r="M10" i="4"/>
  <c r="N10" i="4"/>
  <c r="L9" i="4"/>
  <c r="C10" i="4"/>
  <c r="D10" i="4"/>
  <c r="E10" i="4"/>
  <c r="K9" i="4"/>
  <c r="J9" i="4"/>
  <c r="H10" i="4"/>
  <c r="I10" i="4"/>
  <c r="G10" i="4"/>
</calcChain>
</file>

<file path=xl/sharedStrings.xml><?xml version="1.0" encoding="utf-8"?>
<sst xmlns="http://schemas.openxmlformats.org/spreadsheetml/2006/main" count="256" uniqueCount="97">
  <si>
    <t>Kvinnor</t>
  </si>
  <si>
    <t>Män</t>
  </si>
  <si>
    <t>Totalt</t>
  </si>
  <si>
    <t>-</t>
  </si>
  <si>
    <t>Ålands statistik- och utredningsbyrå</t>
  </si>
  <si>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</si>
  <si>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</si>
  <si>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</si>
  <si>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</si>
  <si>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</si>
  <si>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</si>
  <si>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</si>
  <si>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</si>
  <si>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</si>
  <si>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</si>
  <si>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</si>
  <si>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</si>
  <si>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</si>
  <si>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</si>
  <si>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</si>
  <si>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</si>
  <si>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</si>
  <si>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</si>
  <si>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Källa: ÅSUB, Valstatistik</t>
  </si>
  <si>
    <t>Utanför Åland</t>
  </si>
  <si>
    <t>LoS</t>
  </si>
  <si>
    <t>LoS-lib</t>
  </si>
  <si>
    <t>ÅF</t>
  </si>
  <si>
    <t>C</t>
  </si>
  <si>
    <t>L</t>
  </si>
  <si>
    <t>FS/M</t>
  </si>
  <si>
    <t>S</t>
  </si>
  <si>
    <t>Ob</t>
  </si>
  <si>
    <t>Övriga</t>
  </si>
  <si>
    <t>Könsfördelning procent</t>
  </si>
  <si>
    <t>.</t>
  </si>
  <si>
    <t>Kön</t>
  </si>
  <si>
    <t xml:space="preserve">  Landsbygden</t>
  </si>
  <si>
    <t xml:space="preserve">  Skärgården</t>
  </si>
  <si>
    <t>Not: LoS = Landsbygdens och skärgårdens valförbund, LoS-lib = LoS-liberalerna, FS = Frisinnad samverkan</t>
  </si>
  <si>
    <t>HI</t>
  </si>
  <si>
    <t>ÅD</t>
  </si>
  <si>
    <t>Politisk</t>
  </si>
  <si>
    <t>Procent kvinnor</t>
  </si>
  <si>
    <t>Procent män</t>
  </si>
  <si>
    <t>gruppering</t>
  </si>
  <si>
    <t>M</t>
  </si>
  <si>
    <t>C 2007</t>
  </si>
  <si>
    <t>C 2011</t>
  </si>
  <si>
    <t>C 2015</t>
  </si>
  <si>
    <t>L 2007</t>
  </si>
  <si>
    <t>L 2011</t>
  </si>
  <si>
    <t>L 2015</t>
  </si>
  <si>
    <t>M 2007</t>
  </si>
  <si>
    <t>M 2011</t>
  </si>
  <si>
    <t>M 2015</t>
  </si>
  <si>
    <t>Ob 2007</t>
  </si>
  <si>
    <t>Ob 2011</t>
  </si>
  <si>
    <t>Ob 2015</t>
  </si>
  <si>
    <t>S 2007</t>
  </si>
  <si>
    <t>S 2011</t>
  </si>
  <si>
    <t>S 2015</t>
  </si>
  <si>
    <t>ÅF 2007</t>
  </si>
  <si>
    <t>ÅF 2011</t>
  </si>
  <si>
    <t>ÅF 2015</t>
  </si>
  <si>
    <t>Övr 2007</t>
  </si>
  <si>
    <t>Övr 2011</t>
  </si>
  <si>
    <t>Övr 2015</t>
  </si>
  <si>
    <t>C 2019</t>
  </si>
  <si>
    <t>L 2019</t>
  </si>
  <si>
    <t>M 2019</t>
  </si>
  <si>
    <t>Ob 2019</t>
  </si>
  <si>
    <t>S 2019</t>
  </si>
  <si>
    <t>ÅF 2019</t>
  </si>
  <si>
    <t>Övr 2019</t>
  </si>
  <si>
    <t>HI2007</t>
  </si>
  <si>
    <t>HI2011</t>
  </si>
  <si>
    <t>HI2015</t>
  </si>
  <si>
    <t>ÅD2007</t>
  </si>
  <si>
    <t>ÅD2011</t>
  </si>
  <si>
    <t>ÅD2015</t>
  </si>
  <si>
    <t>ÅD2019</t>
  </si>
  <si>
    <t>HI2019</t>
  </si>
  <si>
    <t>Kandidater i  landstings-/lagtingsvalet efter kön 1967–2023</t>
  </si>
  <si>
    <t>Kandidater i  landstings-/lagtingsvalet efter kommun 1967–2023</t>
  </si>
  <si>
    <t>Kandidater i  landstings-/lagtingsvalet efter politisk gruppering 1967–2023</t>
  </si>
  <si>
    <t>C 2023</t>
  </si>
  <si>
    <t>L 2023</t>
  </si>
  <si>
    <t>M 2023</t>
  </si>
  <si>
    <t>Ob 2023</t>
  </si>
  <si>
    <t>S 2023</t>
  </si>
  <si>
    <t>ÅF 2023</t>
  </si>
  <si>
    <t>HI2023</t>
  </si>
  <si>
    <t>ÅD2023</t>
  </si>
  <si>
    <t>Övr 2023</t>
  </si>
  <si>
    <t xml:space="preserve">Kandidater i lagtingsvalen 2007–2023 efter kön och politisk gruppering </t>
  </si>
  <si>
    <t>Senast uppdaterad 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</si>
</sst>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8"/>
      <name val="Calibri"/>
      <family val="2"/>
    </font>
    <font>
      <sz val="9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 applyProtection="1">
      <alignment horizontal="left"/>
      <protection locked="0"/>
    </xf>
    <xf numFmtId="3" fontId="2" fillId="0" borderId="0" xfId="0" applyNumberFormat="1" applyFont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quotePrefix="1" applyFont="1" applyAlignment="1">
      <alignment horizontal="right"/>
    </xf>
    <xf numFmtId="0" fontId="4" fillId="0" borderId="2" xfId="0" applyFont="1" applyBorder="1"/>
    <xf numFmtId="0" fontId="5" fillId="0" borderId="2" xfId="0" applyFont="1" applyBorder="1"/>
    <xf numFmtId="0" fontId="6" fillId="0" borderId="2" xfId="0" applyFont="1" applyBorder="1"/>
    <xf numFmtId="0" fontId="2" fillId="0" borderId="2" xfId="0" applyFont="1" applyBorder="1"/>
    <xf numFmtId="1" fontId="2" fillId="0" borderId="0" xfId="0" applyNumberFormat="1" applyFont="1" applyAlignment="1">
      <alignment horizontal="right"/>
    </xf>
    <xf numFmtId="1" fontId="2" fillId="0" borderId="0" xfId="0" quotePrefix="1" applyNumberFormat="1" applyFont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1" fontId="2" fillId="0" borderId="2" xfId="0" quotePrefix="1" applyNumberFormat="1" applyFont="1" applyBorder="1" applyAlignment="1">
      <alignment horizontal="right"/>
    </xf>
    <xf numFmtId="0" fontId="1" fillId="0" borderId="0" xfId="0" applyFont="1"/>
    <xf numFmtId="0" fontId="8" fillId="0" borderId="0" xfId="0" applyFont="1"/>
    <xf numFmtId="0" fontId="2" fillId="0" borderId="3" xfId="0" applyFont="1" applyBorder="1" applyAlignment="1">
      <alignment horizontal="right" wrapText="1"/>
    </xf>
    <xf numFmtId="0" fontId="6" fillId="0" borderId="0" xfId="0" applyFont="1"/>
    <xf numFmtId="0" fontId="9" fillId="0" borderId="0" xfId="0" applyFont="1"/>
    <xf numFmtId="1" fontId="9" fillId="0" borderId="0" xfId="0" applyNumberFormat="1" applyFont="1"/>
    <xf numFmtId="0" fontId="5" fillId="0" borderId="0" xfId="0" applyFont="1"/>
    <xf numFmtId="0" fontId="2" fillId="0" borderId="4" xfId="0" applyFont="1" applyBorder="1"/>
    <xf numFmtId="0" fontId="4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quotePrefix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164" fontId="9" fillId="0" borderId="0" xfId="0" quotePrefix="1" applyNumberFormat="1" applyFont="1"/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Lagtingskandidater efter kön 1967-2023</a:t>
            </a:r>
          </a:p>
        </c:rich>
      </c:tx>
      <c:layout>
        <c:manualLayout>
          <c:xMode val="edge"/>
          <c:yMode val="edge"/>
          <c:x val="1.4958695273655904E-3"/>
          <c:y val="1.976285627613131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7061128228536923E-2"/>
          <c:y val="0.21343914710804032"/>
          <c:w val="0.7376359896044935"/>
          <c:h val="0.65270499479022404"/>
        </c:manualLayout>
      </c:layout>
      <c:lineChart>
        <c:grouping val="standard"/>
        <c:varyColors val="0"/>
        <c:ser>
          <c:idx val="1"/>
          <c:order val="0"/>
          <c:tx>
            <c:strRef>
              <c:f>Kön!$A$7</c:f>
              <c:strCache>
                <c:ptCount val="1"/>
                <c:pt idx="0">
                  <c:v>Män</c:v>
                </c:pt>
              </c:strCache>
            </c:strRef>
          </c:tx>
          <c:spPr>
            <a:ln w="444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Kön!$B$4:$P$4</c:f>
              <c:numCache>
                <c:formatCode>General</c:formatCode>
                <c:ptCount val="15"/>
                <c:pt idx="0">
                  <c:v>1967</c:v>
                </c:pt>
                <c:pt idx="1">
                  <c:v>1971</c:v>
                </c:pt>
                <c:pt idx="2">
                  <c:v>1975</c:v>
                </c:pt>
                <c:pt idx="3">
                  <c:v>1979</c:v>
                </c:pt>
                <c:pt idx="4">
                  <c:v>1983</c:v>
                </c:pt>
                <c:pt idx="5">
                  <c:v>1987</c:v>
                </c:pt>
                <c:pt idx="6">
                  <c:v>1991</c:v>
                </c:pt>
                <c:pt idx="7">
                  <c:v>1995</c:v>
                </c:pt>
                <c:pt idx="8">
                  <c:v>1999</c:v>
                </c:pt>
                <c:pt idx="9">
                  <c:v>2003</c:v>
                </c:pt>
                <c:pt idx="10">
                  <c:v>2007</c:v>
                </c:pt>
                <c:pt idx="11">
                  <c:v>2011</c:v>
                </c:pt>
                <c:pt idx="12">
                  <c:v>2015</c:v>
                </c:pt>
                <c:pt idx="13">
                  <c:v>2019</c:v>
                </c:pt>
                <c:pt idx="14">
                  <c:v>2023</c:v>
                </c:pt>
              </c:numCache>
            </c:numRef>
          </c:cat>
          <c:val>
            <c:numRef>
              <c:f>Kön!$B$7:$P$7</c:f>
              <c:numCache>
                <c:formatCode>0</c:formatCode>
                <c:ptCount val="15"/>
                <c:pt idx="0">
                  <c:v>131</c:v>
                </c:pt>
                <c:pt idx="1">
                  <c:v>107</c:v>
                </c:pt>
                <c:pt idx="2">
                  <c:v>166</c:v>
                </c:pt>
                <c:pt idx="3">
                  <c:v>123</c:v>
                </c:pt>
                <c:pt idx="4">
                  <c:v>117</c:v>
                </c:pt>
                <c:pt idx="5">
                  <c:v>118</c:v>
                </c:pt>
                <c:pt idx="6">
                  <c:v>133</c:v>
                </c:pt>
                <c:pt idx="7">
                  <c:v>129</c:v>
                </c:pt>
                <c:pt idx="8">
                  <c:v>155</c:v>
                </c:pt>
                <c:pt idx="9">
                  <c:v>139</c:v>
                </c:pt>
                <c:pt idx="10">
                  <c:v>157</c:v>
                </c:pt>
                <c:pt idx="11">
                  <c:v>163</c:v>
                </c:pt>
                <c:pt idx="12">
                  <c:v>152</c:v>
                </c:pt>
                <c:pt idx="13">
                  <c:v>154</c:v>
                </c:pt>
                <c:pt idx="1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6-46EB-A7ED-3435063E5E9F}"/>
            </c:ext>
          </c:extLst>
        </c:ser>
        <c:ser>
          <c:idx val="0"/>
          <c:order val="1"/>
          <c:tx>
            <c:strRef>
              <c:f>Kön!$A$6</c:f>
              <c:strCache>
                <c:ptCount val="1"/>
                <c:pt idx="0">
                  <c:v>Kvinnor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Kön!$B$4:$P$4</c:f>
              <c:numCache>
                <c:formatCode>General</c:formatCode>
                <c:ptCount val="15"/>
                <c:pt idx="0">
                  <c:v>1967</c:v>
                </c:pt>
                <c:pt idx="1">
                  <c:v>1971</c:v>
                </c:pt>
                <c:pt idx="2">
                  <c:v>1975</c:v>
                </c:pt>
                <c:pt idx="3">
                  <c:v>1979</c:v>
                </c:pt>
                <c:pt idx="4">
                  <c:v>1983</c:v>
                </c:pt>
                <c:pt idx="5">
                  <c:v>1987</c:v>
                </c:pt>
                <c:pt idx="6">
                  <c:v>1991</c:v>
                </c:pt>
                <c:pt idx="7">
                  <c:v>1995</c:v>
                </c:pt>
                <c:pt idx="8">
                  <c:v>1999</c:v>
                </c:pt>
                <c:pt idx="9">
                  <c:v>2003</c:v>
                </c:pt>
                <c:pt idx="10">
                  <c:v>2007</c:v>
                </c:pt>
                <c:pt idx="11">
                  <c:v>2011</c:v>
                </c:pt>
                <c:pt idx="12">
                  <c:v>2015</c:v>
                </c:pt>
                <c:pt idx="13">
                  <c:v>2019</c:v>
                </c:pt>
                <c:pt idx="14">
                  <c:v>2023</c:v>
                </c:pt>
              </c:numCache>
            </c:numRef>
          </c:cat>
          <c:val>
            <c:numRef>
              <c:f>Kön!$B$6:$P$6</c:f>
              <c:numCache>
                <c:formatCode>0</c:formatCode>
                <c:ptCount val="15"/>
                <c:pt idx="0">
                  <c:v>14</c:v>
                </c:pt>
                <c:pt idx="1">
                  <c:v>14</c:v>
                </c:pt>
                <c:pt idx="2">
                  <c:v>34</c:v>
                </c:pt>
                <c:pt idx="3">
                  <c:v>47</c:v>
                </c:pt>
                <c:pt idx="4">
                  <c:v>41</c:v>
                </c:pt>
                <c:pt idx="5">
                  <c:v>49</c:v>
                </c:pt>
                <c:pt idx="6">
                  <c:v>47</c:v>
                </c:pt>
                <c:pt idx="7">
                  <c:v>93</c:v>
                </c:pt>
                <c:pt idx="8">
                  <c:v>96</c:v>
                </c:pt>
                <c:pt idx="9">
                  <c:v>108</c:v>
                </c:pt>
                <c:pt idx="10">
                  <c:v>88</c:v>
                </c:pt>
                <c:pt idx="11">
                  <c:v>98</c:v>
                </c:pt>
                <c:pt idx="12">
                  <c:v>102</c:v>
                </c:pt>
                <c:pt idx="13">
                  <c:v>85</c:v>
                </c:pt>
                <c:pt idx="1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06-46EB-A7ED-3435063E5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611160"/>
        <c:axId val="1"/>
      </c:lineChart>
      <c:catAx>
        <c:axId val="364611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7.4551000535252503E-3"/>
              <c:y val="0.10144950474155554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6111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2217028768209865"/>
          <c:y val="0.29374220182276212"/>
          <c:w val="0.17782971231790123"/>
          <c:h val="0.337250557248183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/>
    <c:pageMargins b="1" l="0.75000000000000644" r="0.750000000000006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Lagtingskandidater efter region 1967-2023</a:t>
            </a:r>
          </a:p>
        </c:rich>
      </c:tx>
      <c:layout>
        <c:manualLayout>
          <c:xMode val="edge"/>
          <c:yMode val="edge"/>
          <c:x val="1.4958106198263677E-3"/>
          <c:y val="1.976285627613131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7061128228536923E-2"/>
          <c:y val="0.21343914710804032"/>
          <c:w val="0.69183952743007859"/>
          <c:h val="0.65270499479022404"/>
        </c:manualLayout>
      </c:layout>
      <c:lineChart>
        <c:grouping val="standard"/>
        <c:varyColors val="0"/>
        <c:ser>
          <c:idx val="0"/>
          <c:order val="0"/>
          <c:tx>
            <c:strRef>
              <c:f>Kommun!$A$22</c:f>
              <c:strCache>
                <c:ptCount val="1"/>
                <c:pt idx="0">
                  <c:v>  Landsbygden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Kommun!$B$4:$P$4</c:f>
              <c:numCache>
                <c:formatCode>General</c:formatCode>
                <c:ptCount val="15"/>
                <c:pt idx="0">
                  <c:v>1967</c:v>
                </c:pt>
                <c:pt idx="1">
                  <c:v>1971</c:v>
                </c:pt>
                <c:pt idx="2">
                  <c:v>1975</c:v>
                </c:pt>
                <c:pt idx="3">
                  <c:v>1979</c:v>
                </c:pt>
                <c:pt idx="4">
                  <c:v>1983</c:v>
                </c:pt>
                <c:pt idx="5">
                  <c:v>1987</c:v>
                </c:pt>
                <c:pt idx="6">
                  <c:v>1991</c:v>
                </c:pt>
                <c:pt idx="7">
                  <c:v>1995</c:v>
                </c:pt>
                <c:pt idx="8">
                  <c:v>1999</c:v>
                </c:pt>
                <c:pt idx="9">
                  <c:v>2003</c:v>
                </c:pt>
                <c:pt idx="10">
                  <c:v>2007</c:v>
                </c:pt>
                <c:pt idx="11">
                  <c:v>2011</c:v>
                </c:pt>
                <c:pt idx="12">
                  <c:v>2015</c:v>
                </c:pt>
                <c:pt idx="13">
                  <c:v>2019</c:v>
                </c:pt>
                <c:pt idx="14">
                  <c:v>2023</c:v>
                </c:pt>
              </c:numCache>
            </c:numRef>
          </c:cat>
          <c:val>
            <c:numRef>
              <c:f>Kommun!$B$22:$P$22</c:f>
              <c:numCache>
                <c:formatCode>0</c:formatCode>
                <c:ptCount val="15"/>
                <c:pt idx="0">
                  <c:v>50</c:v>
                </c:pt>
                <c:pt idx="1">
                  <c:v>56</c:v>
                </c:pt>
                <c:pt idx="2">
                  <c:v>92</c:v>
                </c:pt>
                <c:pt idx="3">
                  <c:v>93</c:v>
                </c:pt>
                <c:pt idx="4">
                  <c:v>81</c:v>
                </c:pt>
                <c:pt idx="5">
                  <c:v>89</c:v>
                </c:pt>
                <c:pt idx="6">
                  <c:v>98</c:v>
                </c:pt>
                <c:pt idx="7">
                  <c:v>117</c:v>
                </c:pt>
                <c:pt idx="8">
                  <c:v>129</c:v>
                </c:pt>
                <c:pt idx="9">
                  <c:v>129</c:v>
                </c:pt>
                <c:pt idx="10">
                  <c:v>132</c:v>
                </c:pt>
                <c:pt idx="11">
                  <c:v>134</c:v>
                </c:pt>
                <c:pt idx="12">
                  <c:v>135</c:v>
                </c:pt>
                <c:pt idx="13">
                  <c:v>125</c:v>
                </c:pt>
                <c:pt idx="1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F2-4D22-9036-068455048BC3}"/>
            </c:ext>
          </c:extLst>
        </c:ser>
        <c:ser>
          <c:idx val="1"/>
          <c:order val="1"/>
          <c:tx>
            <c:strRef>
              <c:f>Kommun!$A$20</c:f>
              <c:strCache>
                <c:ptCount val="1"/>
                <c:pt idx="0">
                  <c:v>Mariehamn</c:v>
                </c:pt>
              </c:strCache>
            </c:strRef>
          </c:tx>
          <c:spPr>
            <a:ln w="444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Kommun!$B$4:$P$4</c:f>
              <c:numCache>
                <c:formatCode>General</c:formatCode>
                <c:ptCount val="15"/>
                <c:pt idx="0">
                  <c:v>1967</c:v>
                </c:pt>
                <c:pt idx="1">
                  <c:v>1971</c:v>
                </c:pt>
                <c:pt idx="2">
                  <c:v>1975</c:v>
                </c:pt>
                <c:pt idx="3">
                  <c:v>1979</c:v>
                </c:pt>
                <c:pt idx="4">
                  <c:v>1983</c:v>
                </c:pt>
                <c:pt idx="5">
                  <c:v>1987</c:v>
                </c:pt>
                <c:pt idx="6">
                  <c:v>1991</c:v>
                </c:pt>
                <c:pt idx="7">
                  <c:v>1995</c:v>
                </c:pt>
                <c:pt idx="8">
                  <c:v>1999</c:v>
                </c:pt>
                <c:pt idx="9">
                  <c:v>2003</c:v>
                </c:pt>
                <c:pt idx="10">
                  <c:v>2007</c:v>
                </c:pt>
                <c:pt idx="11">
                  <c:v>2011</c:v>
                </c:pt>
                <c:pt idx="12">
                  <c:v>2015</c:v>
                </c:pt>
                <c:pt idx="13">
                  <c:v>2019</c:v>
                </c:pt>
                <c:pt idx="14">
                  <c:v>2023</c:v>
                </c:pt>
              </c:numCache>
            </c:numRef>
          </c:cat>
          <c:val>
            <c:numRef>
              <c:f>Kommun!$B$20:$P$20</c:f>
              <c:numCache>
                <c:formatCode>General</c:formatCode>
                <c:ptCount val="15"/>
                <c:pt idx="0">
                  <c:v>70</c:v>
                </c:pt>
                <c:pt idx="1">
                  <c:v>49</c:v>
                </c:pt>
                <c:pt idx="2">
                  <c:v>89</c:v>
                </c:pt>
                <c:pt idx="3">
                  <c:v>57</c:v>
                </c:pt>
                <c:pt idx="4" formatCode="#,##0">
                  <c:v>59</c:v>
                </c:pt>
                <c:pt idx="5" formatCode="#,##0">
                  <c:v>64</c:v>
                </c:pt>
                <c:pt idx="6">
                  <c:v>61</c:v>
                </c:pt>
                <c:pt idx="7">
                  <c:v>87</c:v>
                </c:pt>
                <c:pt idx="8">
                  <c:v>102</c:v>
                </c:pt>
                <c:pt idx="9">
                  <c:v>97</c:v>
                </c:pt>
                <c:pt idx="10">
                  <c:v>96</c:v>
                </c:pt>
                <c:pt idx="11">
                  <c:v>102</c:v>
                </c:pt>
                <c:pt idx="12">
                  <c:v>105</c:v>
                </c:pt>
                <c:pt idx="13">
                  <c:v>98</c:v>
                </c:pt>
                <c:pt idx="1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F2-4D22-9036-068455048BC3}"/>
            </c:ext>
          </c:extLst>
        </c:ser>
        <c:ser>
          <c:idx val="2"/>
          <c:order val="2"/>
          <c:tx>
            <c:strRef>
              <c:f>Kommun!$A$23</c:f>
              <c:strCache>
                <c:ptCount val="1"/>
                <c:pt idx="0">
                  <c:v>  Skärgården</c:v>
                </c:pt>
              </c:strCache>
            </c:strRef>
          </c:tx>
          <c:spPr>
            <a:ln w="2540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Kommun!$B$4:$P$4</c:f>
              <c:numCache>
                <c:formatCode>General</c:formatCode>
                <c:ptCount val="15"/>
                <c:pt idx="0">
                  <c:v>1967</c:v>
                </c:pt>
                <c:pt idx="1">
                  <c:v>1971</c:v>
                </c:pt>
                <c:pt idx="2">
                  <c:v>1975</c:v>
                </c:pt>
                <c:pt idx="3">
                  <c:v>1979</c:v>
                </c:pt>
                <c:pt idx="4">
                  <c:v>1983</c:v>
                </c:pt>
                <c:pt idx="5">
                  <c:v>1987</c:v>
                </c:pt>
                <c:pt idx="6">
                  <c:v>1991</c:v>
                </c:pt>
                <c:pt idx="7">
                  <c:v>1995</c:v>
                </c:pt>
                <c:pt idx="8">
                  <c:v>1999</c:v>
                </c:pt>
                <c:pt idx="9">
                  <c:v>2003</c:v>
                </c:pt>
                <c:pt idx="10">
                  <c:v>2007</c:v>
                </c:pt>
                <c:pt idx="11">
                  <c:v>2011</c:v>
                </c:pt>
                <c:pt idx="12">
                  <c:v>2015</c:v>
                </c:pt>
                <c:pt idx="13">
                  <c:v>2019</c:v>
                </c:pt>
                <c:pt idx="14">
                  <c:v>2023</c:v>
                </c:pt>
              </c:numCache>
            </c:numRef>
          </c:cat>
          <c:val>
            <c:numRef>
              <c:f>Kommun!$B$23:$P$23</c:f>
              <c:numCache>
                <c:formatCode>0</c:formatCode>
                <c:ptCount val="15"/>
                <c:pt idx="0">
                  <c:v>25</c:v>
                </c:pt>
                <c:pt idx="1">
                  <c:v>16</c:v>
                </c:pt>
                <c:pt idx="2">
                  <c:v>19</c:v>
                </c:pt>
                <c:pt idx="3">
                  <c:v>20</c:v>
                </c:pt>
                <c:pt idx="4">
                  <c:v>18</c:v>
                </c:pt>
                <c:pt idx="5">
                  <c:v>14</c:v>
                </c:pt>
                <c:pt idx="6">
                  <c:v>21</c:v>
                </c:pt>
                <c:pt idx="7">
                  <c:v>18</c:v>
                </c:pt>
                <c:pt idx="8">
                  <c:v>20</c:v>
                </c:pt>
                <c:pt idx="9">
                  <c:v>21</c:v>
                </c:pt>
                <c:pt idx="10">
                  <c:v>17</c:v>
                </c:pt>
                <c:pt idx="11">
                  <c:v>24</c:v>
                </c:pt>
                <c:pt idx="12">
                  <c:v>13</c:v>
                </c:pt>
                <c:pt idx="13">
                  <c:v>16</c:v>
                </c:pt>
                <c:pt idx="1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F2-4D22-9036-068455048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332432"/>
        <c:axId val="1"/>
      </c:lineChart>
      <c:catAx>
        <c:axId val="45433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5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7.455077730668282E-3"/>
              <c:y val="0.10144950474155554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54332432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6740260915661407"/>
          <c:y val="0.24818201612141225"/>
          <c:w val="0.23259739084338599"/>
          <c:h val="0.67667069420486403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/>
    <c:pageMargins b="1" l="0.75000000000000644" r="0.750000000000006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Lagtingskandidater efter gruppering 1975-</a:t>
            </a:r>
          </a:p>
          <a:p>
            <a:pPr algn="l">
              <a:defRPr sz="1000" b="1"/>
            </a:pP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1.4957366563637757E-3"/>
          <c:y val="9.8332851527005677E-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4.9937203675473073E-2"/>
          <c:y val="0.227523734814783"/>
          <c:w val="0.76088203894584228"/>
          <c:h val="0.6573998428153065"/>
        </c:manualLayout>
      </c:layout>
      <c:lineChart>
        <c:grouping val="standard"/>
        <c:varyColors val="0"/>
        <c:ser>
          <c:idx val="5"/>
          <c:order val="0"/>
          <c:tx>
            <c:strRef>
              <c:f>DiaUnd!$A$20</c:f>
              <c:strCache>
                <c:ptCount val="1"/>
                <c:pt idx="0">
                  <c:v>Övriga</c:v>
                </c:pt>
              </c:strCache>
            </c:strRef>
          </c:tx>
          <c:spPr>
            <a:ln w="19050" cap="rnd" cmpd="sng" algn="ctr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DiaUnd!$B$15:$M$15</c:f>
              <c:numCache>
                <c:formatCode>General</c:formatCode>
                <c:ptCount val="12"/>
                <c:pt idx="0">
                  <c:v>1979</c:v>
                </c:pt>
                <c:pt idx="1">
                  <c:v>1983</c:v>
                </c:pt>
                <c:pt idx="2">
                  <c:v>1987</c:v>
                </c:pt>
                <c:pt idx="3">
                  <c:v>1991</c:v>
                </c:pt>
                <c:pt idx="4">
                  <c:v>1995</c:v>
                </c:pt>
                <c:pt idx="5">
                  <c:v>1999</c:v>
                </c:pt>
                <c:pt idx="6">
                  <c:v>2003</c:v>
                </c:pt>
                <c:pt idx="7">
                  <c:v>2007</c:v>
                </c:pt>
                <c:pt idx="8">
                  <c:v>2011</c:v>
                </c:pt>
                <c:pt idx="9">
                  <c:v>2015</c:v>
                </c:pt>
                <c:pt idx="10">
                  <c:v>2019</c:v>
                </c:pt>
                <c:pt idx="11">
                  <c:v>2023</c:v>
                </c:pt>
              </c:numCache>
            </c:numRef>
          </c:cat>
          <c:val>
            <c:numRef>
              <c:f>DiaUnd!$B$20:$M$20</c:f>
              <c:numCache>
                <c:formatCode>General</c:formatCode>
                <c:ptCount val="12"/>
                <c:pt idx="0">
                  <c:v>4</c:v>
                </c:pt>
                <c:pt idx="1">
                  <c:v>1</c:v>
                </c:pt>
                <c:pt idx="2">
                  <c:v>26</c:v>
                </c:pt>
                <c:pt idx="3">
                  <c:v>37</c:v>
                </c:pt>
                <c:pt idx="4">
                  <c:v>24</c:v>
                </c:pt>
                <c:pt idx="5">
                  <c:v>59</c:v>
                </c:pt>
                <c:pt idx="6">
                  <c:v>57</c:v>
                </c:pt>
                <c:pt idx="7">
                  <c:v>61</c:v>
                </c:pt>
                <c:pt idx="8">
                  <c:v>76</c:v>
                </c:pt>
                <c:pt idx="9">
                  <c:v>75</c:v>
                </c:pt>
                <c:pt idx="10">
                  <c:v>89</c:v>
                </c:pt>
                <c:pt idx="11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CD-4AB0-9A99-D4EC1DBF86DF}"/>
            </c:ext>
          </c:extLst>
        </c:ser>
        <c:ser>
          <c:idx val="1"/>
          <c:order val="1"/>
          <c:tx>
            <c:strRef>
              <c:f>DiaUnd!$A$16</c:f>
              <c:strCache>
                <c:ptCount val="1"/>
                <c:pt idx="0">
                  <c:v>C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DiaUnd!$B$15:$M$15</c:f>
              <c:numCache>
                <c:formatCode>General</c:formatCode>
                <c:ptCount val="12"/>
                <c:pt idx="0">
                  <c:v>1979</c:v>
                </c:pt>
                <c:pt idx="1">
                  <c:v>1983</c:v>
                </c:pt>
                <c:pt idx="2">
                  <c:v>1987</c:v>
                </c:pt>
                <c:pt idx="3">
                  <c:v>1991</c:v>
                </c:pt>
                <c:pt idx="4">
                  <c:v>1995</c:v>
                </c:pt>
                <c:pt idx="5">
                  <c:v>1999</c:v>
                </c:pt>
                <c:pt idx="6">
                  <c:v>2003</c:v>
                </c:pt>
                <c:pt idx="7">
                  <c:v>2007</c:v>
                </c:pt>
                <c:pt idx="8">
                  <c:v>2011</c:v>
                </c:pt>
                <c:pt idx="9">
                  <c:v>2015</c:v>
                </c:pt>
                <c:pt idx="10">
                  <c:v>2019</c:v>
                </c:pt>
                <c:pt idx="11">
                  <c:v>2023</c:v>
                </c:pt>
              </c:numCache>
            </c:numRef>
          </c:cat>
          <c:val>
            <c:numRef>
              <c:f>DiaUnd!$B$16:$M$16</c:f>
              <c:numCache>
                <c:formatCode>General</c:formatCode>
                <c:ptCount val="12"/>
                <c:pt idx="0">
                  <c:v>65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62</c:v>
                </c:pt>
                <c:pt idx="5">
                  <c:v>51</c:v>
                </c:pt>
                <c:pt idx="6">
                  <c:v>36</c:v>
                </c:pt>
                <c:pt idx="7">
                  <c:v>48</c:v>
                </c:pt>
                <c:pt idx="8">
                  <c:v>43</c:v>
                </c:pt>
                <c:pt idx="9">
                  <c:v>41</c:v>
                </c:pt>
                <c:pt idx="10">
                  <c:v>48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D-4AB0-9A99-D4EC1DBF86DF}"/>
            </c:ext>
          </c:extLst>
        </c:ser>
        <c:ser>
          <c:idx val="2"/>
          <c:order val="2"/>
          <c:tx>
            <c:strRef>
              <c:f>DiaUnd!$A$17</c:f>
              <c:strCache>
                <c:ptCount val="1"/>
                <c:pt idx="0">
                  <c:v>L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DiaUnd!$B$15:$M$15</c:f>
              <c:numCache>
                <c:formatCode>General</c:formatCode>
                <c:ptCount val="12"/>
                <c:pt idx="0">
                  <c:v>1979</c:v>
                </c:pt>
                <c:pt idx="1">
                  <c:v>1983</c:v>
                </c:pt>
                <c:pt idx="2">
                  <c:v>1987</c:v>
                </c:pt>
                <c:pt idx="3">
                  <c:v>1991</c:v>
                </c:pt>
                <c:pt idx="4">
                  <c:v>1995</c:v>
                </c:pt>
                <c:pt idx="5">
                  <c:v>1999</c:v>
                </c:pt>
                <c:pt idx="6">
                  <c:v>2003</c:v>
                </c:pt>
                <c:pt idx="7">
                  <c:v>2007</c:v>
                </c:pt>
                <c:pt idx="8">
                  <c:v>2011</c:v>
                </c:pt>
                <c:pt idx="9">
                  <c:v>2015</c:v>
                </c:pt>
                <c:pt idx="10">
                  <c:v>2019</c:v>
                </c:pt>
                <c:pt idx="11">
                  <c:v>2023</c:v>
                </c:pt>
              </c:numCache>
            </c:numRef>
          </c:cat>
          <c:val>
            <c:numRef>
              <c:f>DiaUnd!$B$17:$M$17</c:f>
              <c:numCache>
                <c:formatCode>General</c:formatCode>
                <c:ptCount val="12"/>
                <c:pt idx="0">
                  <c:v>49</c:v>
                </c:pt>
                <c:pt idx="1">
                  <c:v>47</c:v>
                </c:pt>
                <c:pt idx="2">
                  <c:v>44</c:v>
                </c:pt>
                <c:pt idx="3">
                  <c:v>36</c:v>
                </c:pt>
                <c:pt idx="4">
                  <c:v>55</c:v>
                </c:pt>
                <c:pt idx="5">
                  <c:v>67</c:v>
                </c:pt>
                <c:pt idx="6">
                  <c:v>63</c:v>
                </c:pt>
                <c:pt idx="7">
                  <c:v>62</c:v>
                </c:pt>
                <c:pt idx="8">
                  <c:v>59</c:v>
                </c:pt>
                <c:pt idx="9">
                  <c:v>50</c:v>
                </c:pt>
                <c:pt idx="10">
                  <c:v>39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CD-4AB0-9A99-D4EC1DBF86DF}"/>
            </c:ext>
          </c:extLst>
        </c:ser>
        <c:ser>
          <c:idx val="4"/>
          <c:order val="3"/>
          <c:tx>
            <c:strRef>
              <c:f>DiaUnd!$A$19</c:f>
              <c:strCache>
                <c:ptCount val="1"/>
                <c:pt idx="0">
                  <c:v>S</c:v>
                </c:pt>
              </c:strCache>
            </c:strRef>
          </c:tx>
          <c:spPr>
            <a:ln w="28575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DiaUnd!$B$15:$M$15</c:f>
              <c:numCache>
                <c:formatCode>General</c:formatCode>
                <c:ptCount val="12"/>
                <c:pt idx="0">
                  <c:v>1979</c:v>
                </c:pt>
                <c:pt idx="1">
                  <c:v>1983</c:v>
                </c:pt>
                <c:pt idx="2">
                  <c:v>1987</c:v>
                </c:pt>
                <c:pt idx="3">
                  <c:v>1991</c:v>
                </c:pt>
                <c:pt idx="4">
                  <c:v>1995</c:v>
                </c:pt>
                <c:pt idx="5">
                  <c:v>1999</c:v>
                </c:pt>
                <c:pt idx="6">
                  <c:v>2003</c:v>
                </c:pt>
                <c:pt idx="7">
                  <c:v>2007</c:v>
                </c:pt>
                <c:pt idx="8">
                  <c:v>2011</c:v>
                </c:pt>
                <c:pt idx="9">
                  <c:v>2015</c:v>
                </c:pt>
                <c:pt idx="10">
                  <c:v>2019</c:v>
                </c:pt>
                <c:pt idx="11">
                  <c:v>2023</c:v>
                </c:pt>
              </c:numCache>
            </c:numRef>
          </c:cat>
          <c:val>
            <c:numRef>
              <c:f>DiaUnd!$B$19:$M$19</c:f>
              <c:numCache>
                <c:formatCode>General</c:formatCode>
                <c:ptCount val="12"/>
                <c:pt idx="0">
                  <c:v>33</c:v>
                </c:pt>
                <c:pt idx="1">
                  <c:v>36</c:v>
                </c:pt>
                <c:pt idx="2">
                  <c:v>27</c:v>
                </c:pt>
                <c:pt idx="3">
                  <c:v>33</c:v>
                </c:pt>
                <c:pt idx="4">
                  <c:v>44</c:v>
                </c:pt>
                <c:pt idx="5">
                  <c:v>41</c:v>
                </c:pt>
                <c:pt idx="6">
                  <c:v>62</c:v>
                </c:pt>
                <c:pt idx="7">
                  <c:v>51</c:v>
                </c:pt>
                <c:pt idx="8">
                  <c:v>51</c:v>
                </c:pt>
                <c:pt idx="9">
                  <c:v>53</c:v>
                </c:pt>
                <c:pt idx="10">
                  <c:v>34</c:v>
                </c:pt>
                <c:pt idx="11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CD-4AB0-9A99-D4EC1DBF86DF}"/>
            </c:ext>
          </c:extLst>
        </c:ser>
        <c:ser>
          <c:idx val="3"/>
          <c:order val="4"/>
          <c:tx>
            <c:strRef>
              <c:f>DiaUnd!$A$18</c:f>
              <c:strCache>
                <c:ptCount val="1"/>
                <c:pt idx="0">
                  <c:v>M</c:v>
                </c:pt>
              </c:strCache>
            </c:strRef>
          </c:tx>
          <c:spPr>
            <a:ln w="2540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DiaUnd!$B$15:$M$15</c:f>
              <c:numCache>
                <c:formatCode>General</c:formatCode>
                <c:ptCount val="12"/>
                <c:pt idx="0">
                  <c:v>1979</c:v>
                </c:pt>
                <c:pt idx="1">
                  <c:v>1983</c:v>
                </c:pt>
                <c:pt idx="2">
                  <c:v>1987</c:v>
                </c:pt>
                <c:pt idx="3">
                  <c:v>1991</c:v>
                </c:pt>
                <c:pt idx="4">
                  <c:v>1995</c:v>
                </c:pt>
                <c:pt idx="5">
                  <c:v>1999</c:v>
                </c:pt>
                <c:pt idx="6">
                  <c:v>2003</c:v>
                </c:pt>
                <c:pt idx="7">
                  <c:v>2007</c:v>
                </c:pt>
                <c:pt idx="8">
                  <c:v>2011</c:v>
                </c:pt>
                <c:pt idx="9">
                  <c:v>2015</c:v>
                </c:pt>
                <c:pt idx="10">
                  <c:v>2019</c:v>
                </c:pt>
                <c:pt idx="11">
                  <c:v>2023</c:v>
                </c:pt>
              </c:numCache>
            </c:numRef>
          </c:cat>
          <c:val>
            <c:numRef>
              <c:f>DiaUnd!$B$18:$M$18</c:f>
              <c:numCache>
                <c:formatCode>General</c:formatCode>
                <c:ptCount val="12"/>
                <c:pt idx="0">
                  <c:v>19</c:v>
                </c:pt>
                <c:pt idx="1">
                  <c:v>27</c:v>
                </c:pt>
                <c:pt idx="2">
                  <c:v>22</c:v>
                </c:pt>
                <c:pt idx="3">
                  <c:v>25</c:v>
                </c:pt>
                <c:pt idx="4">
                  <c:v>37</c:v>
                </c:pt>
                <c:pt idx="5">
                  <c:v>33</c:v>
                </c:pt>
                <c:pt idx="6">
                  <c:v>29</c:v>
                </c:pt>
                <c:pt idx="7">
                  <c:v>23</c:v>
                </c:pt>
                <c:pt idx="8">
                  <c:v>32</c:v>
                </c:pt>
                <c:pt idx="9">
                  <c:v>35</c:v>
                </c:pt>
                <c:pt idx="10">
                  <c:v>29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CD-4AB0-9A99-D4EC1DBF8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332432"/>
        <c:axId val="1"/>
      </c:lineChart>
      <c:catAx>
        <c:axId val="45433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3.5020489223926962E-4"/>
              <c:y val="0.143703111680242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54332432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3150971982160771"/>
          <c:y val="0.29997582342672985"/>
          <c:w val="0.14141092119582613"/>
          <c:h val="0.48843960551521609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/>
    <c:pageMargins b="1" l="0.75000000000000644" r="0.750000000000006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Lagtingskandidater efter kön och politisk gruppering 2007-2023</a:t>
            </a:r>
          </a:p>
        </c:rich>
      </c:tx>
      <c:layout>
        <c:manualLayout>
          <c:xMode val="edge"/>
          <c:yMode val="edge"/>
          <c:x val="0"/>
          <c:y val="1.1110375908893742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462397884860969"/>
          <c:y val="8.7785104167617631E-2"/>
          <c:w val="0.82405585609867227"/>
          <c:h val="0.8227387105500493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DiaUnd!$B$29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DiaUnd!$A$30:$A$82</c:f>
              <c:strCache>
                <c:ptCount val="53"/>
                <c:pt idx="0">
                  <c:v>C 2007</c:v>
                </c:pt>
                <c:pt idx="1">
                  <c:v>C 2011</c:v>
                </c:pt>
                <c:pt idx="2">
                  <c:v>C 2015</c:v>
                </c:pt>
                <c:pt idx="3">
                  <c:v>C 2019</c:v>
                </c:pt>
                <c:pt idx="4">
                  <c:v>C 2023</c:v>
                </c:pt>
                <c:pt idx="6">
                  <c:v>L 2007</c:v>
                </c:pt>
                <c:pt idx="7">
                  <c:v>L 2011</c:v>
                </c:pt>
                <c:pt idx="8">
                  <c:v>L 2015</c:v>
                </c:pt>
                <c:pt idx="9">
                  <c:v>L 2019</c:v>
                </c:pt>
                <c:pt idx="10">
                  <c:v>L 2023</c:v>
                </c:pt>
                <c:pt idx="12">
                  <c:v>M 2007</c:v>
                </c:pt>
                <c:pt idx="13">
                  <c:v>M 2011</c:v>
                </c:pt>
                <c:pt idx="14">
                  <c:v>M 2015</c:v>
                </c:pt>
                <c:pt idx="15">
                  <c:v>M 2019</c:v>
                </c:pt>
                <c:pt idx="16">
                  <c:v>M 2023</c:v>
                </c:pt>
                <c:pt idx="18">
                  <c:v>Ob 2007</c:v>
                </c:pt>
                <c:pt idx="19">
                  <c:v>Ob 2011</c:v>
                </c:pt>
                <c:pt idx="20">
                  <c:v>Ob 2015</c:v>
                </c:pt>
                <c:pt idx="21">
                  <c:v>Ob 2019</c:v>
                </c:pt>
                <c:pt idx="22">
                  <c:v>Ob 2023</c:v>
                </c:pt>
                <c:pt idx="24">
                  <c:v>S 2007</c:v>
                </c:pt>
                <c:pt idx="25">
                  <c:v>S 2011</c:v>
                </c:pt>
                <c:pt idx="26">
                  <c:v>S 2015</c:v>
                </c:pt>
                <c:pt idx="27">
                  <c:v>S 2019</c:v>
                </c:pt>
                <c:pt idx="28">
                  <c:v>S 2023</c:v>
                </c:pt>
                <c:pt idx="30">
                  <c:v>ÅF 2007</c:v>
                </c:pt>
                <c:pt idx="31">
                  <c:v>ÅF 2011</c:v>
                </c:pt>
                <c:pt idx="32">
                  <c:v>ÅF 2015</c:v>
                </c:pt>
                <c:pt idx="33">
                  <c:v>ÅF 2019</c:v>
                </c:pt>
                <c:pt idx="34">
                  <c:v>ÅF 2023</c:v>
                </c:pt>
                <c:pt idx="36">
                  <c:v>HI2007</c:v>
                </c:pt>
                <c:pt idx="37">
                  <c:v>HI2011</c:v>
                </c:pt>
                <c:pt idx="38">
                  <c:v>HI2015</c:v>
                </c:pt>
                <c:pt idx="39">
                  <c:v>HI2019</c:v>
                </c:pt>
                <c:pt idx="40">
                  <c:v>HI2023</c:v>
                </c:pt>
                <c:pt idx="42">
                  <c:v>ÅD2007</c:v>
                </c:pt>
                <c:pt idx="43">
                  <c:v>ÅD2011</c:v>
                </c:pt>
                <c:pt idx="44">
                  <c:v>ÅD2015</c:v>
                </c:pt>
                <c:pt idx="45">
                  <c:v>ÅD2019</c:v>
                </c:pt>
                <c:pt idx="46">
                  <c:v>ÅD2023</c:v>
                </c:pt>
                <c:pt idx="48">
                  <c:v>Övr 2007</c:v>
                </c:pt>
                <c:pt idx="49">
                  <c:v>Övr 2011</c:v>
                </c:pt>
                <c:pt idx="50">
                  <c:v>Övr 2015</c:v>
                </c:pt>
                <c:pt idx="51">
                  <c:v>Övr 2019</c:v>
                </c:pt>
                <c:pt idx="52">
                  <c:v>Övr 2023</c:v>
                </c:pt>
              </c:strCache>
            </c:strRef>
          </c:cat>
          <c:val>
            <c:numRef>
              <c:f>DiaUnd!$B$30:$B$82</c:f>
              <c:numCache>
                <c:formatCode>0.0</c:formatCode>
                <c:ptCount val="53"/>
                <c:pt idx="0">
                  <c:v>25</c:v>
                </c:pt>
                <c:pt idx="1">
                  <c:v>25.581395348837212</c:v>
                </c:pt>
                <c:pt idx="2">
                  <c:v>41.463414634146339</c:v>
                </c:pt>
                <c:pt idx="3">
                  <c:v>33.333333333333329</c:v>
                </c:pt>
                <c:pt idx="4">
                  <c:v>34.210526315789473</c:v>
                </c:pt>
                <c:pt idx="6">
                  <c:v>41.935483870967744</c:v>
                </c:pt>
                <c:pt idx="7">
                  <c:v>32.20338983050847</c:v>
                </c:pt>
                <c:pt idx="8">
                  <c:v>38</c:v>
                </c:pt>
                <c:pt idx="9">
                  <c:v>48.717948717948715</c:v>
                </c:pt>
                <c:pt idx="10">
                  <c:v>41.025641025641022</c:v>
                </c:pt>
                <c:pt idx="12">
                  <c:v>34.782608695652172</c:v>
                </c:pt>
                <c:pt idx="13">
                  <c:v>43.75</c:v>
                </c:pt>
                <c:pt idx="14">
                  <c:v>37.142857142857146</c:v>
                </c:pt>
                <c:pt idx="15">
                  <c:v>34.482758620689658</c:v>
                </c:pt>
                <c:pt idx="16">
                  <c:v>42.307692307692307</c:v>
                </c:pt>
                <c:pt idx="18">
                  <c:v>31.578947368421051</c:v>
                </c:pt>
                <c:pt idx="19">
                  <c:v>44.117647058823529</c:v>
                </c:pt>
                <c:pt idx="20">
                  <c:v>29.411764705882355</c:v>
                </c:pt>
                <c:pt idx="21">
                  <c:v>19.047619047619047</c:v>
                </c:pt>
                <c:pt idx="22">
                  <c:v>29.72972972972973</c:v>
                </c:pt>
                <c:pt idx="24">
                  <c:v>49.019607843137251</c:v>
                </c:pt>
                <c:pt idx="25">
                  <c:v>56.862745098039213</c:v>
                </c:pt>
                <c:pt idx="26">
                  <c:v>56.60377358490566</c:v>
                </c:pt>
                <c:pt idx="27">
                  <c:v>50</c:v>
                </c:pt>
                <c:pt idx="28">
                  <c:v>50</c:v>
                </c:pt>
                <c:pt idx="30">
                  <c:v>19.047619047619047</c:v>
                </c:pt>
                <c:pt idx="31">
                  <c:v>24.390243902439025</c:v>
                </c:pt>
                <c:pt idx="32">
                  <c:v>28.125</c:v>
                </c:pt>
                <c:pt idx="33">
                  <c:v>31.578947368421051</c:v>
                </c:pt>
                <c:pt idx="34">
                  <c:v>50</c:v>
                </c:pt>
                <c:pt idx="36">
                  <c:v>0</c:v>
                </c:pt>
                <c:pt idx="37">
                  <c:v>0</c:v>
                </c:pt>
                <c:pt idx="38">
                  <c:v>80</c:v>
                </c:pt>
                <c:pt idx="39">
                  <c:v>50</c:v>
                </c:pt>
                <c:pt idx="40">
                  <c:v>45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50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1-4429-9294-2175FE762BD0}"/>
            </c:ext>
          </c:extLst>
        </c:ser>
        <c:ser>
          <c:idx val="1"/>
          <c:order val="1"/>
          <c:tx>
            <c:strRef>
              <c:f>DiaUnd!$C$29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DiaUnd!$A$30:$A$82</c:f>
              <c:strCache>
                <c:ptCount val="53"/>
                <c:pt idx="0">
                  <c:v>C 2007</c:v>
                </c:pt>
                <c:pt idx="1">
                  <c:v>C 2011</c:v>
                </c:pt>
                <c:pt idx="2">
                  <c:v>C 2015</c:v>
                </c:pt>
                <c:pt idx="3">
                  <c:v>C 2019</c:v>
                </c:pt>
                <c:pt idx="4">
                  <c:v>C 2023</c:v>
                </c:pt>
                <c:pt idx="6">
                  <c:v>L 2007</c:v>
                </c:pt>
                <c:pt idx="7">
                  <c:v>L 2011</c:v>
                </c:pt>
                <c:pt idx="8">
                  <c:v>L 2015</c:v>
                </c:pt>
                <c:pt idx="9">
                  <c:v>L 2019</c:v>
                </c:pt>
                <c:pt idx="10">
                  <c:v>L 2023</c:v>
                </c:pt>
                <c:pt idx="12">
                  <c:v>M 2007</c:v>
                </c:pt>
                <c:pt idx="13">
                  <c:v>M 2011</c:v>
                </c:pt>
                <c:pt idx="14">
                  <c:v>M 2015</c:v>
                </c:pt>
                <c:pt idx="15">
                  <c:v>M 2019</c:v>
                </c:pt>
                <c:pt idx="16">
                  <c:v>M 2023</c:v>
                </c:pt>
                <c:pt idx="18">
                  <c:v>Ob 2007</c:v>
                </c:pt>
                <c:pt idx="19">
                  <c:v>Ob 2011</c:v>
                </c:pt>
                <c:pt idx="20">
                  <c:v>Ob 2015</c:v>
                </c:pt>
                <c:pt idx="21">
                  <c:v>Ob 2019</c:v>
                </c:pt>
                <c:pt idx="22">
                  <c:v>Ob 2023</c:v>
                </c:pt>
                <c:pt idx="24">
                  <c:v>S 2007</c:v>
                </c:pt>
                <c:pt idx="25">
                  <c:v>S 2011</c:v>
                </c:pt>
                <c:pt idx="26">
                  <c:v>S 2015</c:v>
                </c:pt>
                <c:pt idx="27">
                  <c:v>S 2019</c:v>
                </c:pt>
                <c:pt idx="28">
                  <c:v>S 2023</c:v>
                </c:pt>
                <c:pt idx="30">
                  <c:v>ÅF 2007</c:v>
                </c:pt>
                <c:pt idx="31">
                  <c:v>ÅF 2011</c:v>
                </c:pt>
                <c:pt idx="32">
                  <c:v>ÅF 2015</c:v>
                </c:pt>
                <c:pt idx="33">
                  <c:v>ÅF 2019</c:v>
                </c:pt>
                <c:pt idx="34">
                  <c:v>ÅF 2023</c:v>
                </c:pt>
                <c:pt idx="36">
                  <c:v>HI2007</c:v>
                </c:pt>
                <c:pt idx="37">
                  <c:v>HI2011</c:v>
                </c:pt>
                <c:pt idx="38">
                  <c:v>HI2015</c:v>
                </c:pt>
                <c:pt idx="39">
                  <c:v>HI2019</c:v>
                </c:pt>
                <c:pt idx="40">
                  <c:v>HI2023</c:v>
                </c:pt>
                <c:pt idx="42">
                  <c:v>ÅD2007</c:v>
                </c:pt>
                <c:pt idx="43">
                  <c:v>ÅD2011</c:v>
                </c:pt>
                <c:pt idx="44">
                  <c:v>ÅD2015</c:v>
                </c:pt>
                <c:pt idx="45">
                  <c:v>ÅD2019</c:v>
                </c:pt>
                <c:pt idx="46">
                  <c:v>ÅD2023</c:v>
                </c:pt>
                <c:pt idx="48">
                  <c:v>Övr 2007</c:v>
                </c:pt>
                <c:pt idx="49">
                  <c:v>Övr 2011</c:v>
                </c:pt>
                <c:pt idx="50">
                  <c:v>Övr 2015</c:v>
                </c:pt>
                <c:pt idx="51">
                  <c:v>Övr 2019</c:v>
                </c:pt>
                <c:pt idx="52">
                  <c:v>Övr 2023</c:v>
                </c:pt>
              </c:strCache>
            </c:strRef>
          </c:cat>
          <c:val>
            <c:numRef>
              <c:f>DiaUnd!$C$30:$C$82</c:f>
              <c:numCache>
                <c:formatCode>0.0</c:formatCode>
                <c:ptCount val="53"/>
                <c:pt idx="0">
                  <c:v>75</c:v>
                </c:pt>
                <c:pt idx="1">
                  <c:v>74.418604651162795</c:v>
                </c:pt>
                <c:pt idx="2">
                  <c:v>58.536585365853654</c:v>
                </c:pt>
                <c:pt idx="3">
                  <c:v>66.666666666666657</c:v>
                </c:pt>
                <c:pt idx="4">
                  <c:v>65.789473684210535</c:v>
                </c:pt>
                <c:pt idx="6">
                  <c:v>58.064516129032263</c:v>
                </c:pt>
                <c:pt idx="7">
                  <c:v>67.796610169491515</c:v>
                </c:pt>
                <c:pt idx="8">
                  <c:v>62</c:v>
                </c:pt>
                <c:pt idx="9">
                  <c:v>51.282051282051277</c:v>
                </c:pt>
                <c:pt idx="10">
                  <c:v>58.974358974358978</c:v>
                </c:pt>
                <c:pt idx="12">
                  <c:v>65.217391304347828</c:v>
                </c:pt>
                <c:pt idx="13">
                  <c:v>56.25</c:v>
                </c:pt>
                <c:pt idx="14">
                  <c:v>62.857142857142854</c:v>
                </c:pt>
                <c:pt idx="15">
                  <c:v>65.517241379310349</c:v>
                </c:pt>
                <c:pt idx="16">
                  <c:v>57.692307692307686</c:v>
                </c:pt>
                <c:pt idx="18">
                  <c:v>68.421052631578945</c:v>
                </c:pt>
                <c:pt idx="19">
                  <c:v>55.882352941176471</c:v>
                </c:pt>
                <c:pt idx="20">
                  <c:v>70.588235294117652</c:v>
                </c:pt>
                <c:pt idx="21">
                  <c:v>80.952380952380949</c:v>
                </c:pt>
                <c:pt idx="22">
                  <c:v>70.270270270270274</c:v>
                </c:pt>
                <c:pt idx="24">
                  <c:v>50.980392156862742</c:v>
                </c:pt>
                <c:pt idx="25">
                  <c:v>43.137254901960787</c:v>
                </c:pt>
                <c:pt idx="26">
                  <c:v>43.39622641509434</c:v>
                </c:pt>
                <c:pt idx="27">
                  <c:v>50</c:v>
                </c:pt>
                <c:pt idx="28">
                  <c:v>50</c:v>
                </c:pt>
                <c:pt idx="30">
                  <c:v>80.952380952380949</c:v>
                </c:pt>
                <c:pt idx="31">
                  <c:v>75.609756097560975</c:v>
                </c:pt>
                <c:pt idx="32">
                  <c:v>71.875</c:v>
                </c:pt>
                <c:pt idx="33">
                  <c:v>68.421052631578945</c:v>
                </c:pt>
                <c:pt idx="34">
                  <c:v>50</c:v>
                </c:pt>
                <c:pt idx="36">
                  <c:v>0</c:v>
                </c:pt>
                <c:pt idx="37">
                  <c:v>0</c:v>
                </c:pt>
                <c:pt idx="38">
                  <c:v>20</c:v>
                </c:pt>
                <c:pt idx="39">
                  <c:v>50</c:v>
                </c:pt>
                <c:pt idx="40">
                  <c:v>55.000000000000007</c:v>
                </c:pt>
                <c:pt idx="42">
                  <c:v>0</c:v>
                </c:pt>
                <c:pt idx="43">
                  <c:v>0</c:v>
                </c:pt>
                <c:pt idx="44">
                  <c:v>100</c:v>
                </c:pt>
                <c:pt idx="45">
                  <c:v>100</c:v>
                </c:pt>
                <c:pt idx="46">
                  <c:v>0</c:v>
                </c:pt>
                <c:pt idx="48">
                  <c:v>50</c:v>
                </c:pt>
                <c:pt idx="49">
                  <c:v>100</c:v>
                </c:pt>
                <c:pt idx="50">
                  <c:v>0</c:v>
                </c:pt>
                <c:pt idx="51">
                  <c:v>0</c:v>
                </c:pt>
                <c:pt idx="52" formatCode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1-4429-9294-2175FE762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1070431792"/>
        <c:axId val="1"/>
      </c:barChart>
      <c:catAx>
        <c:axId val="1070431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t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0.87402259500171176"/>
              <c:y val="0.95885548475816751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0" sourceLinked="0"/>
        <c:majorTickMark val="none"/>
        <c:minorTickMark val="none"/>
        <c:tickLblPos val="high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070431792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39339216655889031"/>
          <c:y val="0.95747936419770574"/>
          <c:w val="0.25659469985606637"/>
          <c:h val="4.2026452842645133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9</xdr:col>
      <xdr:colOff>66675</xdr:colOff>
      <xdr:row>26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1DD0D5-9EA3-4DD4-B42F-5E05FE996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114299</xdr:rowOff>
    </xdr:from>
    <xdr:to>
      <xdr:col>10</xdr:col>
      <xdr:colOff>304800</xdr:colOff>
      <xdr:row>42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F147334-9D1F-4686-82BE-92631228C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133352</xdr:rowOff>
    </xdr:from>
    <xdr:to>
      <xdr:col>11</xdr:col>
      <xdr:colOff>342900</xdr:colOff>
      <xdr:row>37</xdr:row>
      <xdr:rowOff>95250</xdr:rowOff>
    </xdr:to>
    <xdr:graphicFrame macro="">
      <xdr:nvGraphicFramePr>
        <xdr:cNvPr id="1107" name="Chart 1">
          <a:extLst>
            <a:ext uri="{FF2B5EF4-FFF2-40B4-BE49-F238E27FC236}">
              <a16:creationId xmlns:a16="http://schemas.microsoft.com/office/drawing/2014/main" id="{1C9FE584-7520-4826-9DAE-DC9957443B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152398</xdr:rowOff>
    </xdr:from>
    <xdr:to>
      <xdr:col>15</xdr:col>
      <xdr:colOff>38100</xdr:colOff>
      <xdr:row>51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24222C-4438-485F-809B-BAC8EF6411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showGridLines="0" tabSelected="1" workbookViewId="0"/>
  </sheetViews>
  <sheetFormatPr defaultRowHeight="12" x14ac:dyDescent="0.2"/>
  <cols>
    <col min="1" max="1" width="12.5703125" style="1" customWidth="1"/>
    <col min="2" max="16" width="5.140625" style="1" customWidth="1"/>
    <col min="17" max="18" width="6.85546875" style="1" customWidth="1"/>
    <col min="19" max="30" width="5.42578125" style="1" customWidth="1"/>
    <col min="31" max="16384" width="9.140625" style="1"/>
  </cols>
  <sheetData>
    <row r="1" spans="1:31" x14ac:dyDescent="0.2">
      <c r="A1" s="1" t="s">
        <v>4</v>
      </c>
    </row>
    <row r="3" spans="1:31" ht="15.75" thickBot="1" x14ac:dyDescent="0.3">
      <c r="A3" s="11" t="s">
        <v>83</v>
      </c>
      <c r="B3" s="12"/>
      <c r="C3" s="13"/>
      <c r="D3" s="12"/>
      <c r="E3" s="13"/>
      <c r="F3" s="12"/>
      <c r="G3" s="13"/>
      <c r="H3" s="12"/>
      <c r="I3" s="13"/>
      <c r="J3" s="12"/>
      <c r="K3" s="13"/>
      <c r="L3" s="12"/>
      <c r="M3" s="13"/>
      <c r="N3" s="12"/>
    </row>
    <row r="4" spans="1:31" x14ac:dyDescent="0.2">
      <c r="A4" s="2" t="s">
        <v>36</v>
      </c>
      <c r="B4" s="3">
        <v>1967</v>
      </c>
      <c r="C4" s="4">
        <v>1971</v>
      </c>
      <c r="D4" s="3">
        <v>1975</v>
      </c>
      <c r="E4" s="4">
        <v>1979</v>
      </c>
      <c r="F4" s="3">
        <v>1983</v>
      </c>
      <c r="G4" s="4">
        <v>1987</v>
      </c>
      <c r="H4" s="3">
        <v>1991</v>
      </c>
      <c r="I4" s="4">
        <v>1995</v>
      </c>
      <c r="J4" s="3">
        <v>1999</v>
      </c>
      <c r="K4" s="4">
        <v>2003</v>
      </c>
      <c r="L4" s="3">
        <v>2007</v>
      </c>
      <c r="M4" s="4">
        <v>2011</v>
      </c>
      <c r="N4" s="3">
        <v>2015</v>
      </c>
      <c r="O4" s="27">
        <v>2019</v>
      </c>
      <c r="P4" s="27">
        <v>2023</v>
      </c>
    </row>
    <row r="5" spans="1:31" x14ac:dyDescent="0.2">
      <c r="A5" s="20" t="s">
        <v>2</v>
      </c>
      <c r="B5" s="18">
        <f>SUM(B6:B7)</f>
        <v>145</v>
      </c>
      <c r="C5" s="18">
        <f t="shared" ref="C5:N5" si="0">SUM(C6:C7)</f>
        <v>121</v>
      </c>
      <c r="D5" s="18">
        <f t="shared" si="0"/>
        <v>200</v>
      </c>
      <c r="E5" s="18">
        <f t="shared" si="0"/>
        <v>170</v>
      </c>
      <c r="F5" s="18">
        <f t="shared" si="0"/>
        <v>158</v>
      </c>
      <c r="G5" s="18">
        <f t="shared" si="0"/>
        <v>167</v>
      </c>
      <c r="H5" s="18">
        <f t="shared" si="0"/>
        <v>180</v>
      </c>
      <c r="I5" s="18">
        <f t="shared" si="0"/>
        <v>222</v>
      </c>
      <c r="J5" s="18">
        <f t="shared" si="0"/>
        <v>251</v>
      </c>
      <c r="K5" s="18">
        <f t="shared" si="0"/>
        <v>247</v>
      </c>
      <c r="L5" s="18">
        <f t="shared" si="0"/>
        <v>245</v>
      </c>
      <c r="M5" s="18">
        <f t="shared" si="0"/>
        <v>261</v>
      </c>
      <c r="N5" s="18">
        <f t="shared" si="0"/>
        <v>254</v>
      </c>
      <c r="O5" s="18">
        <f t="shared" ref="O5:P5" si="1">SUM(O6:O7)</f>
        <v>239</v>
      </c>
      <c r="P5" s="18">
        <f t="shared" si="1"/>
        <v>205</v>
      </c>
    </row>
    <row r="6" spans="1:31" x14ac:dyDescent="0.2">
      <c r="A6" s="1" t="s">
        <v>0</v>
      </c>
      <c r="B6" s="14">
        <v>14</v>
      </c>
      <c r="C6" s="14">
        <v>14</v>
      </c>
      <c r="D6" s="14">
        <v>34</v>
      </c>
      <c r="E6" s="14">
        <v>47</v>
      </c>
      <c r="F6" s="14">
        <v>41</v>
      </c>
      <c r="G6" s="14">
        <v>49</v>
      </c>
      <c r="H6" s="14">
        <v>47</v>
      </c>
      <c r="I6" s="14">
        <v>93</v>
      </c>
      <c r="J6" s="14">
        <v>96</v>
      </c>
      <c r="K6" s="14">
        <v>108</v>
      </c>
      <c r="L6" s="14">
        <v>88</v>
      </c>
      <c r="M6" s="14">
        <v>98</v>
      </c>
      <c r="N6" s="14">
        <v>102</v>
      </c>
      <c r="O6" s="14">
        <v>85</v>
      </c>
      <c r="P6" s="14">
        <v>82</v>
      </c>
    </row>
    <row r="7" spans="1:31" x14ac:dyDescent="0.2">
      <c r="A7" s="1" t="s">
        <v>1</v>
      </c>
      <c r="B7" s="14">
        <v>131</v>
      </c>
      <c r="C7" s="14">
        <v>107</v>
      </c>
      <c r="D7" s="14">
        <v>166</v>
      </c>
      <c r="E7" s="14">
        <v>123</v>
      </c>
      <c r="F7" s="14">
        <v>117</v>
      </c>
      <c r="G7" s="14">
        <v>118</v>
      </c>
      <c r="H7" s="14">
        <v>133</v>
      </c>
      <c r="I7" s="14">
        <v>129</v>
      </c>
      <c r="J7" s="14">
        <v>155</v>
      </c>
      <c r="K7" s="14">
        <v>139</v>
      </c>
      <c r="L7" s="14">
        <v>157</v>
      </c>
      <c r="M7" s="14">
        <v>163</v>
      </c>
      <c r="N7" s="14">
        <v>152</v>
      </c>
      <c r="O7" s="14">
        <v>154</v>
      </c>
      <c r="P7" s="14">
        <v>123</v>
      </c>
    </row>
    <row r="8" spans="1:31" x14ac:dyDescent="0.2">
      <c r="A8" s="20" t="s">
        <v>34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31" x14ac:dyDescent="0.2">
      <c r="A9" s="1" t="s">
        <v>0</v>
      </c>
      <c r="B9" s="14">
        <f>B6/B5*100</f>
        <v>9.6551724137931032</v>
      </c>
      <c r="C9" s="14">
        <f t="shared" ref="C9:N9" si="2">C6/C5*100</f>
        <v>11.570247933884298</v>
      </c>
      <c r="D9" s="14">
        <f t="shared" si="2"/>
        <v>17</v>
      </c>
      <c r="E9" s="14">
        <f t="shared" si="2"/>
        <v>27.647058823529413</v>
      </c>
      <c r="F9" s="14">
        <f t="shared" si="2"/>
        <v>25.949367088607595</v>
      </c>
      <c r="G9" s="14">
        <f t="shared" si="2"/>
        <v>29.341317365269461</v>
      </c>
      <c r="H9" s="14">
        <f t="shared" si="2"/>
        <v>26.111111111111114</v>
      </c>
      <c r="I9" s="14">
        <f t="shared" si="2"/>
        <v>41.891891891891895</v>
      </c>
      <c r="J9" s="14">
        <f t="shared" si="2"/>
        <v>38.247011952191237</v>
      </c>
      <c r="K9" s="14">
        <f t="shared" si="2"/>
        <v>43.724696356275302</v>
      </c>
      <c r="L9" s="14">
        <f t="shared" si="2"/>
        <v>35.918367346938773</v>
      </c>
      <c r="M9" s="14">
        <f t="shared" si="2"/>
        <v>37.547892720306514</v>
      </c>
      <c r="N9" s="14">
        <f t="shared" si="2"/>
        <v>40.15748031496063</v>
      </c>
      <c r="O9" s="14">
        <f t="shared" ref="O9:P9" si="3">O6/O5*100</f>
        <v>35.564853556485353</v>
      </c>
      <c r="P9" s="14">
        <f t="shared" si="3"/>
        <v>40</v>
      </c>
    </row>
    <row r="10" spans="1:31" ht="12.75" thickBot="1" x14ac:dyDescent="0.25">
      <c r="A10" s="13" t="s">
        <v>1</v>
      </c>
      <c r="B10" s="17">
        <f>B7/B5*100</f>
        <v>90.344827586206904</v>
      </c>
      <c r="C10" s="17">
        <f t="shared" ref="C10:N10" si="4">C7/C5*100</f>
        <v>88.429752066115711</v>
      </c>
      <c r="D10" s="17">
        <f t="shared" si="4"/>
        <v>83</v>
      </c>
      <c r="E10" s="17">
        <f t="shared" si="4"/>
        <v>72.35294117647058</v>
      </c>
      <c r="F10" s="17">
        <f t="shared" si="4"/>
        <v>74.050632911392398</v>
      </c>
      <c r="G10" s="17">
        <f t="shared" si="4"/>
        <v>70.658682634730539</v>
      </c>
      <c r="H10" s="17">
        <f t="shared" si="4"/>
        <v>73.888888888888886</v>
      </c>
      <c r="I10" s="17">
        <f t="shared" si="4"/>
        <v>58.108108108108105</v>
      </c>
      <c r="J10" s="17">
        <f t="shared" si="4"/>
        <v>61.752988047808763</v>
      </c>
      <c r="K10" s="17">
        <f t="shared" si="4"/>
        <v>56.275303643724698</v>
      </c>
      <c r="L10" s="17">
        <f t="shared" si="4"/>
        <v>64.08163265306122</v>
      </c>
      <c r="M10" s="17">
        <f t="shared" si="4"/>
        <v>62.452107279693493</v>
      </c>
      <c r="N10" s="17">
        <f t="shared" si="4"/>
        <v>59.842519685039377</v>
      </c>
      <c r="O10" s="17">
        <f t="shared" ref="O10:P10" si="5">O7/O5*100</f>
        <v>64.43514644351464</v>
      </c>
      <c r="P10" s="17">
        <f t="shared" si="5"/>
        <v>60</v>
      </c>
    </row>
    <row r="11" spans="1:31" x14ac:dyDescent="0.2">
      <c r="A11" s="5" t="s">
        <v>23</v>
      </c>
    </row>
    <row r="12" spans="1:31" x14ac:dyDescent="0.2">
      <c r="A12" s="25" t="s">
        <v>96</v>
      </c>
    </row>
    <row r="14" spans="1:31" ht="12" customHeight="1" x14ac:dyDescent="0.2">
      <c r="A14" s="5"/>
      <c r="B14" s="6"/>
      <c r="C14" s="6"/>
      <c r="D14" s="6"/>
      <c r="E14" s="6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ht="12" customHeight="1" x14ac:dyDescent="0.2">
      <c r="A15" s="5"/>
      <c r="B15" s="6"/>
      <c r="C15" s="6"/>
      <c r="D15" s="6"/>
      <c r="E15" s="6"/>
    </row>
    <row r="16" spans="1:31" ht="12" customHeight="1" x14ac:dyDescent="0.2">
      <c r="A16" s="5"/>
      <c r="B16" s="6"/>
      <c r="C16" s="6"/>
      <c r="D16" s="6"/>
      <c r="E16" s="6"/>
    </row>
    <row r="17" spans="1:5" ht="12" customHeight="1" x14ac:dyDescent="0.2">
      <c r="A17" s="5"/>
      <c r="B17" s="6"/>
      <c r="C17" s="6"/>
      <c r="D17" s="6"/>
      <c r="E17" s="6"/>
    </row>
    <row r="18" spans="1:5" ht="12" customHeight="1" x14ac:dyDescent="0.2">
      <c r="A18" s="5"/>
      <c r="B18" s="6"/>
      <c r="C18" s="6"/>
      <c r="D18" s="6"/>
      <c r="E18" s="6"/>
    </row>
    <row r="19" spans="1:5" ht="10.5" customHeight="1" x14ac:dyDescent="0.2"/>
  </sheetData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"/>
  <sheetViews>
    <sheetView showGridLines="0" workbookViewId="0"/>
  </sheetViews>
  <sheetFormatPr defaultRowHeight="12" x14ac:dyDescent="0.2"/>
  <cols>
    <col min="1" max="1" width="11.5703125" style="1" customWidth="1"/>
    <col min="2" max="2" width="4.140625" style="1" customWidth="1"/>
    <col min="3" max="16" width="5.140625" style="1" customWidth="1"/>
    <col min="17" max="19" width="6.85546875" style="1" customWidth="1"/>
    <col min="20" max="31" width="5.42578125" style="1" customWidth="1"/>
    <col min="32" max="16384" width="9.140625" style="1"/>
  </cols>
  <sheetData>
    <row r="1" spans="1:16" x14ac:dyDescent="0.2">
      <c r="A1" s="1" t="s">
        <v>4</v>
      </c>
    </row>
    <row r="3" spans="1:16" ht="24.75" customHeight="1" thickBot="1" x14ac:dyDescent="0.3">
      <c r="A3" s="11" t="s">
        <v>84</v>
      </c>
      <c r="B3" s="12"/>
      <c r="C3" s="13"/>
      <c r="D3" s="12"/>
      <c r="E3" s="13"/>
      <c r="F3" s="12"/>
      <c r="G3" s="13"/>
      <c r="H3" s="12"/>
      <c r="I3" s="13"/>
      <c r="J3" s="12"/>
      <c r="K3" s="13"/>
      <c r="L3" s="12"/>
      <c r="M3" s="13"/>
      <c r="N3" s="12"/>
      <c r="O3" s="28"/>
      <c r="P3" s="28"/>
    </row>
    <row r="4" spans="1:16" ht="18" customHeight="1" x14ac:dyDescent="0.2">
      <c r="A4" s="2" t="s">
        <v>5</v>
      </c>
      <c r="B4" s="3">
        <v>1967</v>
      </c>
      <c r="C4" s="4">
        <v>1971</v>
      </c>
      <c r="D4" s="3">
        <v>1975</v>
      </c>
      <c r="E4" s="4">
        <v>1979</v>
      </c>
      <c r="F4" s="3">
        <v>1983</v>
      </c>
      <c r="G4" s="4">
        <v>1987</v>
      </c>
      <c r="H4" s="3">
        <v>1991</v>
      </c>
      <c r="I4" s="4">
        <v>1995</v>
      </c>
      <c r="J4" s="3">
        <v>1999</v>
      </c>
      <c r="K4" s="4">
        <v>2003</v>
      </c>
      <c r="L4" s="3">
        <v>2007</v>
      </c>
      <c r="M4" s="4">
        <v>2011</v>
      </c>
      <c r="N4" s="3">
        <v>2015</v>
      </c>
      <c r="O4" s="27">
        <v>2019</v>
      </c>
      <c r="P4" s="27">
        <v>2023</v>
      </c>
    </row>
    <row r="5" spans="1:16" ht="12" customHeight="1" x14ac:dyDescent="0.2">
      <c r="A5" s="1" t="s">
        <v>6</v>
      </c>
      <c r="B5" s="7">
        <v>4</v>
      </c>
      <c r="C5" s="7">
        <v>4</v>
      </c>
      <c r="D5" s="7">
        <v>5</v>
      </c>
      <c r="E5" s="7">
        <v>5</v>
      </c>
      <c r="F5" s="8">
        <v>4</v>
      </c>
      <c r="G5" s="8">
        <v>4</v>
      </c>
      <c r="H5" s="1">
        <v>4</v>
      </c>
      <c r="I5" s="1">
        <v>4</v>
      </c>
      <c r="J5" s="1">
        <v>3</v>
      </c>
      <c r="K5" s="1">
        <v>4</v>
      </c>
      <c r="L5" s="1">
        <v>4</v>
      </c>
      <c r="M5" s="1">
        <v>4</v>
      </c>
      <c r="N5" s="7">
        <v>5</v>
      </c>
      <c r="O5" s="7">
        <v>3</v>
      </c>
      <c r="P5" s="7">
        <v>4</v>
      </c>
    </row>
    <row r="6" spans="1:16" ht="12" customHeight="1" x14ac:dyDescent="0.2">
      <c r="A6" s="1" t="s">
        <v>7</v>
      </c>
      <c r="B6" s="7">
        <v>3</v>
      </c>
      <c r="C6" s="7">
        <v>3</v>
      </c>
      <c r="D6" s="7">
        <v>6</v>
      </c>
      <c r="E6" s="7">
        <v>4</v>
      </c>
      <c r="F6" s="8">
        <v>5</v>
      </c>
      <c r="G6" s="8">
        <v>7</v>
      </c>
      <c r="H6" s="1">
        <v>13</v>
      </c>
      <c r="I6" s="1">
        <v>7</v>
      </c>
      <c r="J6" s="1">
        <v>10</v>
      </c>
      <c r="K6" s="1">
        <v>9</v>
      </c>
      <c r="L6" s="1">
        <v>10</v>
      </c>
      <c r="M6" s="1">
        <v>10</v>
      </c>
      <c r="N6" s="7">
        <v>12</v>
      </c>
      <c r="O6" s="7">
        <v>8</v>
      </c>
      <c r="P6" s="7">
        <v>7</v>
      </c>
    </row>
    <row r="7" spans="1:16" ht="12" customHeight="1" x14ac:dyDescent="0.2">
      <c r="A7" s="1" t="s">
        <v>8</v>
      </c>
      <c r="B7" s="7">
        <v>12</v>
      </c>
      <c r="C7" s="7">
        <v>10</v>
      </c>
      <c r="D7" s="7">
        <v>23</v>
      </c>
      <c r="E7" s="7">
        <v>20</v>
      </c>
      <c r="F7" s="8">
        <v>16</v>
      </c>
      <c r="G7" s="8">
        <v>14</v>
      </c>
      <c r="H7" s="1">
        <v>13</v>
      </c>
      <c r="I7" s="1">
        <v>16</v>
      </c>
      <c r="J7" s="1">
        <v>19</v>
      </c>
      <c r="K7" s="1">
        <v>17</v>
      </c>
      <c r="L7" s="1">
        <v>18</v>
      </c>
      <c r="M7" s="1">
        <v>17</v>
      </c>
      <c r="N7" s="7">
        <v>25</v>
      </c>
      <c r="O7" s="7">
        <v>19</v>
      </c>
      <c r="P7" s="7">
        <v>14</v>
      </c>
    </row>
    <row r="8" spans="1:16" ht="12" customHeight="1" x14ac:dyDescent="0.2">
      <c r="A8" s="1" t="s">
        <v>9</v>
      </c>
      <c r="B8" s="7">
        <v>8</v>
      </c>
      <c r="C8" s="7">
        <v>5</v>
      </c>
      <c r="D8" s="7">
        <v>2</v>
      </c>
      <c r="E8" s="7">
        <v>7</v>
      </c>
      <c r="F8" s="8">
        <v>6</v>
      </c>
      <c r="G8" s="8">
        <v>3</v>
      </c>
      <c r="H8" s="1">
        <v>6</v>
      </c>
      <c r="I8" s="1">
        <v>6</v>
      </c>
      <c r="J8" s="1">
        <v>3</v>
      </c>
      <c r="K8" s="1">
        <v>6</v>
      </c>
      <c r="L8" s="1">
        <v>3</v>
      </c>
      <c r="M8" s="1">
        <v>4</v>
      </c>
      <c r="N8" s="7">
        <v>2</v>
      </c>
      <c r="O8" s="7">
        <v>3</v>
      </c>
      <c r="P8" s="7">
        <v>1</v>
      </c>
    </row>
    <row r="9" spans="1:16" ht="12" customHeight="1" x14ac:dyDescent="0.2">
      <c r="A9" s="1" t="s">
        <v>10</v>
      </c>
      <c r="B9" s="7">
        <v>4</v>
      </c>
      <c r="C9" s="7">
        <v>2</v>
      </c>
      <c r="D9" s="7">
        <v>4</v>
      </c>
      <c r="E9" s="7">
        <v>2</v>
      </c>
      <c r="F9" s="8">
        <v>3</v>
      </c>
      <c r="G9" s="8">
        <v>3</v>
      </c>
      <c r="H9" s="1">
        <v>4</v>
      </c>
      <c r="I9" s="1">
        <v>7</v>
      </c>
      <c r="J9" s="1">
        <v>6</v>
      </c>
      <c r="K9" s="1">
        <v>4</v>
      </c>
      <c r="L9" s="1">
        <v>5</v>
      </c>
      <c r="M9" s="1">
        <v>4</v>
      </c>
      <c r="N9" s="7">
        <v>5</v>
      </c>
      <c r="O9" s="7">
        <v>3</v>
      </c>
      <c r="P9" s="7">
        <v>5</v>
      </c>
    </row>
    <row r="10" spans="1:16" ht="17.25" customHeight="1" x14ac:dyDescent="0.2">
      <c r="A10" s="1" t="s">
        <v>11</v>
      </c>
      <c r="B10" s="7">
        <v>4</v>
      </c>
      <c r="C10" s="7">
        <v>5</v>
      </c>
      <c r="D10" s="7">
        <v>11</v>
      </c>
      <c r="E10" s="7">
        <v>10</v>
      </c>
      <c r="F10" s="8">
        <v>10</v>
      </c>
      <c r="G10" s="8">
        <v>15</v>
      </c>
      <c r="H10" s="1">
        <v>11</v>
      </c>
      <c r="I10" s="1">
        <v>16</v>
      </c>
      <c r="J10" s="1">
        <v>17</v>
      </c>
      <c r="K10" s="1">
        <v>16</v>
      </c>
      <c r="L10" s="1">
        <v>11</v>
      </c>
      <c r="M10" s="1">
        <v>12</v>
      </c>
      <c r="N10" s="7">
        <v>11</v>
      </c>
      <c r="O10" s="7">
        <v>11</v>
      </c>
      <c r="P10" s="7">
        <v>7</v>
      </c>
    </row>
    <row r="11" spans="1:16" ht="12" customHeight="1" x14ac:dyDescent="0.2">
      <c r="A11" s="1" t="s">
        <v>12</v>
      </c>
      <c r="B11" s="7">
        <v>10</v>
      </c>
      <c r="C11" s="7">
        <v>18</v>
      </c>
      <c r="D11" s="7">
        <v>22</v>
      </c>
      <c r="E11" s="7">
        <v>16</v>
      </c>
      <c r="F11" s="8">
        <v>21</v>
      </c>
      <c r="G11" s="8">
        <v>22</v>
      </c>
      <c r="H11" s="1">
        <v>18</v>
      </c>
      <c r="I11" s="1">
        <v>23</v>
      </c>
      <c r="J11" s="1">
        <v>23</v>
      </c>
      <c r="K11" s="1">
        <v>28</v>
      </c>
      <c r="L11" s="1">
        <v>33</v>
      </c>
      <c r="M11" s="1">
        <v>36</v>
      </c>
      <c r="N11" s="7">
        <v>33</v>
      </c>
      <c r="O11" s="7">
        <v>38</v>
      </c>
      <c r="P11" s="7">
        <v>35</v>
      </c>
    </row>
    <row r="12" spans="1:16" ht="12" customHeight="1" x14ac:dyDescent="0.2">
      <c r="A12" s="1" t="s">
        <v>13</v>
      </c>
      <c r="B12" s="7">
        <v>5</v>
      </c>
      <c r="C12" s="7">
        <v>2</v>
      </c>
      <c r="D12" s="7">
        <v>3</v>
      </c>
      <c r="E12" s="7">
        <v>2</v>
      </c>
      <c r="F12" s="8">
        <v>3</v>
      </c>
      <c r="G12" s="8">
        <v>3</v>
      </c>
      <c r="H12" s="1">
        <v>2</v>
      </c>
      <c r="I12" s="1">
        <v>3</v>
      </c>
      <c r="J12" s="1">
        <v>4</v>
      </c>
      <c r="K12" s="1">
        <v>2</v>
      </c>
      <c r="L12" s="1">
        <v>4</v>
      </c>
      <c r="M12" s="1">
        <v>5</v>
      </c>
      <c r="N12" s="7">
        <v>4</v>
      </c>
      <c r="O12" s="7">
        <v>5</v>
      </c>
      <c r="P12" s="7">
        <v>4</v>
      </c>
    </row>
    <row r="13" spans="1:16" ht="12" customHeight="1" x14ac:dyDescent="0.2">
      <c r="A13" s="1" t="s">
        <v>14</v>
      </c>
      <c r="B13" s="7">
        <v>2</v>
      </c>
      <c r="C13" s="9">
        <v>2</v>
      </c>
      <c r="D13" s="9">
        <v>4</v>
      </c>
      <c r="E13" s="7">
        <v>2</v>
      </c>
      <c r="F13" s="8">
        <v>2</v>
      </c>
      <c r="G13" s="8">
        <v>1</v>
      </c>
      <c r="H13" s="1">
        <v>2</v>
      </c>
      <c r="I13" s="1">
        <v>2</v>
      </c>
      <c r="J13" s="1">
        <v>5</v>
      </c>
      <c r="K13" s="1">
        <v>3</v>
      </c>
      <c r="L13" s="9" t="s">
        <v>3</v>
      </c>
      <c r="M13" s="1">
        <v>3</v>
      </c>
      <c r="N13" s="7" t="s">
        <v>3</v>
      </c>
      <c r="O13" s="7">
        <v>2</v>
      </c>
      <c r="P13" s="7" t="s">
        <v>3</v>
      </c>
    </row>
    <row r="14" spans="1:16" ht="12" customHeight="1" x14ac:dyDescent="0.2">
      <c r="A14" s="1" t="s">
        <v>15</v>
      </c>
      <c r="B14" s="7">
        <v>4</v>
      </c>
      <c r="C14" s="7">
        <v>2</v>
      </c>
      <c r="D14" s="7">
        <v>6</v>
      </c>
      <c r="E14" s="7">
        <v>10</v>
      </c>
      <c r="F14" s="8">
        <v>7</v>
      </c>
      <c r="G14" s="8">
        <v>7</v>
      </c>
      <c r="H14" s="1">
        <v>8</v>
      </c>
      <c r="I14" s="1">
        <v>10</v>
      </c>
      <c r="J14" s="1">
        <v>12</v>
      </c>
      <c r="K14" s="1">
        <v>18</v>
      </c>
      <c r="L14" s="1">
        <v>19</v>
      </c>
      <c r="M14" s="1">
        <v>21</v>
      </c>
      <c r="N14" s="7">
        <v>21</v>
      </c>
      <c r="O14" s="7">
        <v>17</v>
      </c>
      <c r="P14" s="7">
        <v>14</v>
      </c>
    </row>
    <row r="15" spans="1:16" ht="17.25" customHeight="1" x14ac:dyDescent="0.2">
      <c r="A15" s="1" t="s">
        <v>16</v>
      </c>
      <c r="B15" s="7">
        <v>1</v>
      </c>
      <c r="C15" s="7">
        <v>1</v>
      </c>
      <c r="D15" s="7">
        <v>2</v>
      </c>
      <c r="E15" s="7">
        <v>4</v>
      </c>
      <c r="F15" s="8">
        <v>1</v>
      </c>
      <c r="G15" s="8">
        <v>3</v>
      </c>
      <c r="H15" s="1">
        <v>3</v>
      </c>
      <c r="I15" s="1">
        <v>6</v>
      </c>
      <c r="J15" s="1">
        <v>5</v>
      </c>
      <c r="K15" s="1">
        <v>5</v>
      </c>
      <c r="L15" s="1">
        <v>7</v>
      </c>
      <c r="M15" s="1">
        <v>7</v>
      </c>
      <c r="N15" s="7">
        <v>2</v>
      </c>
      <c r="O15" s="7">
        <v>3</v>
      </c>
      <c r="P15" s="7">
        <v>4</v>
      </c>
    </row>
    <row r="16" spans="1:16" ht="12" customHeight="1" x14ac:dyDescent="0.2">
      <c r="A16" s="1" t="s">
        <v>17</v>
      </c>
      <c r="B16" s="7">
        <v>7</v>
      </c>
      <c r="C16" s="7">
        <v>6</v>
      </c>
      <c r="D16" s="7">
        <v>12</v>
      </c>
      <c r="E16" s="7">
        <v>15</v>
      </c>
      <c r="F16" s="8">
        <v>10</v>
      </c>
      <c r="G16" s="8">
        <v>9</v>
      </c>
      <c r="H16" s="1">
        <v>13</v>
      </c>
      <c r="I16" s="1">
        <v>18</v>
      </c>
      <c r="J16" s="1">
        <v>24</v>
      </c>
      <c r="K16" s="1">
        <v>22</v>
      </c>
      <c r="L16" s="1">
        <v>19</v>
      </c>
      <c r="M16" s="1">
        <v>17</v>
      </c>
      <c r="N16" s="7">
        <v>15</v>
      </c>
      <c r="O16" s="7">
        <v>17</v>
      </c>
      <c r="P16" s="7">
        <v>13</v>
      </c>
    </row>
    <row r="17" spans="1:16" ht="12" customHeight="1" x14ac:dyDescent="0.2">
      <c r="A17" s="1" t="s">
        <v>18</v>
      </c>
      <c r="B17" s="7">
        <v>1</v>
      </c>
      <c r="C17" s="9" t="s">
        <v>3</v>
      </c>
      <c r="D17" s="7">
        <v>2</v>
      </c>
      <c r="E17" s="7">
        <v>1</v>
      </c>
      <c r="F17" s="8">
        <v>1</v>
      </c>
      <c r="G17" s="8">
        <v>1</v>
      </c>
      <c r="H17" s="1">
        <v>3</v>
      </c>
      <c r="I17" s="1">
        <v>1</v>
      </c>
      <c r="J17" s="1">
        <v>2</v>
      </c>
      <c r="K17" s="1">
        <v>2</v>
      </c>
      <c r="L17" s="1">
        <v>2</v>
      </c>
      <c r="M17" s="1">
        <v>1</v>
      </c>
      <c r="N17" s="7" t="s">
        <v>3</v>
      </c>
      <c r="O17" s="7">
        <v>2</v>
      </c>
      <c r="P17" s="7" t="s">
        <v>3</v>
      </c>
    </row>
    <row r="18" spans="1:16" ht="12" customHeight="1" x14ac:dyDescent="0.2">
      <c r="A18" s="1" t="s">
        <v>19</v>
      </c>
      <c r="B18" s="7">
        <v>5</v>
      </c>
      <c r="C18" s="7">
        <v>9</v>
      </c>
      <c r="D18" s="7">
        <v>6</v>
      </c>
      <c r="E18" s="7">
        <v>12</v>
      </c>
      <c r="F18" s="8">
        <v>8</v>
      </c>
      <c r="G18" s="8">
        <v>9</v>
      </c>
      <c r="H18" s="1">
        <v>15</v>
      </c>
      <c r="I18" s="1">
        <v>14</v>
      </c>
      <c r="J18" s="1">
        <v>13</v>
      </c>
      <c r="K18" s="1">
        <v>10</v>
      </c>
      <c r="L18" s="1">
        <v>10</v>
      </c>
      <c r="M18" s="1">
        <v>10</v>
      </c>
      <c r="N18" s="7">
        <v>11</v>
      </c>
      <c r="O18" s="7">
        <v>9</v>
      </c>
      <c r="P18" s="7">
        <v>7</v>
      </c>
    </row>
    <row r="19" spans="1:16" ht="12" customHeight="1" x14ac:dyDescent="0.2">
      <c r="A19" s="1" t="s">
        <v>20</v>
      </c>
      <c r="B19" s="7">
        <v>5</v>
      </c>
      <c r="C19" s="7">
        <v>3</v>
      </c>
      <c r="D19" s="7">
        <v>3</v>
      </c>
      <c r="E19" s="7">
        <v>3</v>
      </c>
      <c r="F19" s="8">
        <v>2</v>
      </c>
      <c r="G19" s="8">
        <v>2</v>
      </c>
      <c r="H19" s="1">
        <v>4</v>
      </c>
      <c r="I19" s="1">
        <v>2</v>
      </c>
      <c r="J19" s="1">
        <v>3</v>
      </c>
      <c r="K19" s="1">
        <v>4</v>
      </c>
      <c r="L19" s="1">
        <v>4</v>
      </c>
      <c r="M19" s="1">
        <v>7</v>
      </c>
      <c r="N19" s="7">
        <v>2</v>
      </c>
      <c r="O19" s="7">
        <v>1</v>
      </c>
      <c r="P19" s="7">
        <v>2</v>
      </c>
    </row>
    <row r="20" spans="1:16" ht="17.25" customHeight="1" x14ac:dyDescent="0.2">
      <c r="A20" s="1" t="s">
        <v>21</v>
      </c>
      <c r="B20" s="7">
        <v>70</v>
      </c>
      <c r="C20" s="7">
        <v>49</v>
      </c>
      <c r="D20" s="7">
        <v>89</v>
      </c>
      <c r="E20" s="7">
        <v>57</v>
      </c>
      <c r="F20" s="8">
        <v>59</v>
      </c>
      <c r="G20" s="8">
        <v>64</v>
      </c>
      <c r="H20" s="1">
        <v>61</v>
      </c>
      <c r="I20" s="1">
        <v>87</v>
      </c>
      <c r="J20" s="1">
        <v>102</v>
      </c>
      <c r="K20" s="1">
        <v>97</v>
      </c>
      <c r="L20" s="1">
        <v>96</v>
      </c>
      <c r="M20" s="1">
        <v>102</v>
      </c>
      <c r="N20" s="7">
        <v>105</v>
      </c>
      <c r="O20" s="7">
        <v>98</v>
      </c>
      <c r="P20" s="7">
        <v>83</v>
      </c>
    </row>
    <row r="21" spans="1:16" ht="17.25" customHeight="1" x14ac:dyDescent="0.2">
      <c r="A21" s="1" t="s">
        <v>22</v>
      </c>
      <c r="B21" s="14">
        <f>SUM(B22:B23)</f>
        <v>75</v>
      </c>
      <c r="C21" s="14">
        <f t="shared" ref="C21:N21" si="0">SUM(C22:C23)</f>
        <v>72</v>
      </c>
      <c r="D21" s="14">
        <f t="shared" si="0"/>
        <v>111</v>
      </c>
      <c r="E21" s="14">
        <f t="shared" si="0"/>
        <v>113</v>
      </c>
      <c r="F21" s="14">
        <f t="shared" si="0"/>
        <v>99</v>
      </c>
      <c r="G21" s="14">
        <f t="shared" si="0"/>
        <v>103</v>
      </c>
      <c r="H21" s="14">
        <f t="shared" si="0"/>
        <v>119</v>
      </c>
      <c r="I21" s="14">
        <f t="shared" si="0"/>
        <v>135</v>
      </c>
      <c r="J21" s="14">
        <f t="shared" si="0"/>
        <v>149</v>
      </c>
      <c r="K21" s="14">
        <f t="shared" si="0"/>
        <v>150</v>
      </c>
      <c r="L21" s="14">
        <f t="shared" si="0"/>
        <v>149</v>
      </c>
      <c r="M21" s="14">
        <f t="shared" si="0"/>
        <v>158</v>
      </c>
      <c r="N21" s="14">
        <f t="shared" si="0"/>
        <v>148</v>
      </c>
      <c r="O21" s="14">
        <f t="shared" ref="O21:P21" si="1">SUM(O22:O23)</f>
        <v>141</v>
      </c>
      <c r="P21" s="14">
        <f t="shared" si="1"/>
        <v>117</v>
      </c>
    </row>
    <row r="22" spans="1:16" ht="12" customHeight="1" x14ac:dyDescent="0.2">
      <c r="A22" s="1" t="s">
        <v>37</v>
      </c>
      <c r="B22" s="14">
        <f>SUM(B6:B7,B9:B11,B14:B16,B18)</f>
        <v>50</v>
      </c>
      <c r="C22" s="14">
        <f t="shared" ref="C22:N22" si="2">SUM(C6:C7,C9:C11,C14:C16,C18)</f>
        <v>56</v>
      </c>
      <c r="D22" s="14">
        <f t="shared" si="2"/>
        <v>92</v>
      </c>
      <c r="E22" s="14">
        <f t="shared" si="2"/>
        <v>93</v>
      </c>
      <c r="F22" s="14">
        <f t="shared" si="2"/>
        <v>81</v>
      </c>
      <c r="G22" s="14">
        <f t="shared" si="2"/>
        <v>89</v>
      </c>
      <c r="H22" s="14">
        <f t="shared" si="2"/>
        <v>98</v>
      </c>
      <c r="I22" s="14">
        <f t="shared" si="2"/>
        <v>117</v>
      </c>
      <c r="J22" s="14">
        <f t="shared" si="2"/>
        <v>129</v>
      </c>
      <c r="K22" s="14">
        <f t="shared" si="2"/>
        <v>129</v>
      </c>
      <c r="L22" s="14">
        <f t="shared" si="2"/>
        <v>132</v>
      </c>
      <c r="M22" s="14">
        <f t="shared" si="2"/>
        <v>134</v>
      </c>
      <c r="N22" s="14">
        <f t="shared" si="2"/>
        <v>135</v>
      </c>
      <c r="O22" s="14">
        <f t="shared" ref="O22:P22" si="3">SUM(O6:O7,O9:O11,O14:O16,O18)</f>
        <v>125</v>
      </c>
      <c r="P22" s="14">
        <f t="shared" si="3"/>
        <v>106</v>
      </c>
    </row>
    <row r="23" spans="1:16" ht="12" customHeight="1" x14ac:dyDescent="0.2">
      <c r="A23" s="1" t="s">
        <v>38</v>
      </c>
      <c r="B23" s="14">
        <f>SUM(B5,B8,B12:B13,B17,B19)</f>
        <v>25</v>
      </c>
      <c r="C23" s="14">
        <f t="shared" ref="C23:N23" si="4">SUM(C5,C8,C12:C13,C17,C19)</f>
        <v>16</v>
      </c>
      <c r="D23" s="14">
        <f t="shared" si="4"/>
        <v>19</v>
      </c>
      <c r="E23" s="14">
        <f t="shared" si="4"/>
        <v>20</v>
      </c>
      <c r="F23" s="14">
        <f t="shared" si="4"/>
        <v>18</v>
      </c>
      <c r="G23" s="14">
        <f t="shared" si="4"/>
        <v>14</v>
      </c>
      <c r="H23" s="14">
        <f t="shared" si="4"/>
        <v>21</v>
      </c>
      <c r="I23" s="14">
        <f t="shared" si="4"/>
        <v>18</v>
      </c>
      <c r="J23" s="14">
        <f t="shared" si="4"/>
        <v>20</v>
      </c>
      <c r="K23" s="14">
        <f t="shared" si="4"/>
        <v>21</v>
      </c>
      <c r="L23" s="14">
        <f t="shared" si="4"/>
        <v>17</v>
      </c>
      <c r="M23" s="14">
        <f t="shared" si="4"/>
        <v>24</v>
      </c>
      <c r="N23" s="14">
        <f t="shared" si="4"/>
        <v>13</v>
      </c>
      <c r="O23" s="14">
        <f t="shared" ref="O23:P23" si="5">SUM(O5,O8,O12:O13,O17,O19)</f>
        <v>16</v>
      </c>
      <c r="P23" s="14">
        <f t="shared" si="5"/>
        <v>11</v>
      </c>
    </row>
    <row r="24" spans="1:16" ht="12" customHeight="1" x14ac:dyDescent="0.2">
      <c r="A24" s="1" t="s">
        <v>24</v>
      </c>
      <c r="B24" s="15" t="s">
        <v>3</v>
      </c>
      <c r="C24" s="15" t="s">
        <v>3</v>
      </c>
      <c r="D24" s="15" t="s">
        <v>3</v>
      </c>
      <c r="E24" s="15" t="s">
        <v>3</v>
      </c>
      <c r="F24" s="15" t="s">
        <v>3</v>
      </c>
      <c r="G24" s="15" t="s">
        <v>3</v>
      </c>
      <c r="H24" s="15" t="s">
        <v>3</v>
      </c>
      <c r="I24" s="15" t="s">
        <v>3</v>
      </c>
      <c r="J24" s="15" t="s">
        <v>3</v>
      </c>
      <c r="K24" s="15" t="s">
        <v>3</v>
      </c>
      <c r="L24" s="15" t="s">
        <v>3</v>
      </c>
      <c r="M24" s="15">
        <v>1</v>
      </c>
      <c r="N24" s="15">
        <v>1</v>
      </c>
      <c r="O24" s="15" t="s">
        <v>3</v>
      </c>
      <c r="P24" s="15">
        <v>5</v>
      </c>
    </row>
    <row r="25" spans="1:16" ht="17.25" customHeight="1" thickBot="1" x14ac:dyDescent="0.25">
      <c r="A25" s="10" t="s">
        <v>2</v>
      </c>
      <c r="B25" s="16">
        <f>SUM(B20,B21,B24)</f>
        <v>145</v>
      </c>
      <c r="C25" s="16">
        <f t="shared" ref="C25:N25" si="6">SUM(C20,C21,C24)</f>
        <v>121</v>
      </c>
      <c r="D25" s="16">
        <f t="shared" si="6"/>
        <v>200</v>
      </c>
      <c r="E25" s="16">
        <f t="shared" si="6"/>
        <v>170</v>
      </c>
      <c r="F25" s="16">
        <f t="shared" si="6"/>
        <v>158</v>
      </c>
      <c r="G25" s="16">
        <f t="shared" si="6"/>
        <v>167</v>
      </c>
      <c r="H25" s="16">
        <f t="shared" si="6"/>
        <v>180</v>
      </c>
      <c r="I25" s="16">
        <f t="shared" si="6"/>
        <v>222</v>
      </c>
      <c r="J25" s="16">
        <f t="shared" si="6"/>
        <v>251</v>
      </c>
      <c r="K25" s="16">
        <f t="shared" si="6"/>
        <v>247</v>
      </c>
      <c r="L25" s="16">
        <f t="shared" si="6"/>
        <v>245</v>
      </c>
      <c r="M25" s="16">
        <f t="shared" si="6"/>
        <v>261</v>
      </c>
      <c r="N25" s="16">
        <f t="shared" si="6"/>
        <v>254</v>
      </c>
      <c r="O25" s="16">
        <f t="shared" ref="O25:P25" si="7">SUM(O20,O21,O24)</f>
        <v>239</v>
      </c>
      <c r="P25" s="16">
        <f t="shared" si="7"/>
        <v>205</v>
      </c>
    </row>
    <row r="26" spans="1:16" ht="12" customHeight="1" x14ac:dyDescent="0.2">
      <c r="A26" s="5" t="s">
        <v>23</v>
      </c>
      <c r="B26" s="6"/>
      <c r="C26" s="6"/>
      <c r="D26" s="6"/>
      <c r="E26" s="6"/>
    </row>
    <row r="27" spans="1:16" ht="12" customHeight="1" x14ac:dyDescent="0.2">
      <c r="A27" s="25" t="s">
        <v>96</v>
      </c>
      <c r="B27" s="6"/>
      <c r="C27" s="6"/>
      <c r="D27" s="6"/>
      <c r="E27" s="6"/>
    </row>
    <row r="28" spans="1:16" ht="12" customHeight="1" x14ac:dyDescent="0.2">
      <c r="A28" s="5"/>
      <c r="B28" s="6"/>
      <c r="C28" s="6"/>
      <c r="D28" s="6"/>
      <c r="E28" s="6"/>
    </row>
  </sheetData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0"/>
  <sheetViews>
    <sheetView showGridLines="0" workbookViewId="0"/>
  </sheetViews>
  <sheetFormatPr defaultRowHeight="12" x14ac:dyDescent="0.2"/>
  <cols>
    <col min="1" max="1" width="9.42578125" style="1" customWidth="1"/>
    <col min="2" max="16" width="5.5703125" style="1" customWidth="1"/>
    <col min="17" max="18" width="6.85546875" style="1" customWidth="1"/>
    <col min="19" max="30" width="5.42578125" style="1" customWidth="1"/>
    <col min="31" max="16384" width="9.140625" style="1"/>
  </cols>
  <sheetData>
    <row r="1" spans="1:31" x14ac:dyDescent="0.2">
      <c r="A1" s="1" t="s">
        <v>4</v>
      </c>
    </row>
    <row r="2" spans="1:31" ht="30" customHeight="1" x14ac:dyDescent="0.2"/>
    <row r="3" spans="1:31" ht="12" customHeight="1" thickBot="1" x14ac:dyDescent="0.3">
      <c r="A3" s="11" t="s">
        <v>85</v>
      </c>
      <c r="B3" s="12"/>
      <c r="C3" s="13"/>
      <c r="D3" s="12"/>
      <c r="E3" s="13"/>
      <c r="F3" s="12"/>
      <c r="G3" s="13"/>
      <c r="H3" s="12"/>
      <c r="I3" s="13"/>
      <c r="J3" s="12"/>
      <c r="K3" s="13"/>
      <c r="L3" s="12"/>
      <c r="M3" s="13"/>
      <c r="N3" s="12"/>
    </row>
    <row r="4" spans="1:31" ht="12" customHeight="1" x14ac:dyDescent="0.2">
      <c r="A4" s="2" t="s">
        <v>5</v>
      </c>
      <c r="B4" s="3">
        <v>1967</v>
      </c>
      <c r="C4" s="4">
        <v>1971</v>
      </c>
      <c r="D4" s="3">
        <v>1975</v>
      </c>
      <c r="E4" s="4">
        <v>1979</v>
      </c>
      <c r="F4" s="3">
        <v>1983</v>
      </c>
      <c r="G4" s="4">
        <v>1987</v>
      </c>
      <c r="H4" s="3">
        <v>1991</v>
      </c>
      <c r="I4" s="4">
        <v>1995</v>
      </c>
      <c r="J4" s="3">
        <v>1999</v>
      </c>
      <c r="K4" s="4">
        <v>2003</v>
      </c>
      <c r="L4" s="3">
        <v>2007</v>
      </c>
      <c r="M4" s="4">
        <v>2011</v>
      </c>
      <c r="N4" s="3">
        <v>2015</v>
      </c>
      <c r="O4" s="27">
        <v>2019</v>
      </c>
      <c r="P4" s="27">
        <v>2023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2"/>
    </row>
    <row r="5" spans="1:31" ht="12" customHeight="1" x14ac:dyDescent="0.2">
      <c r="A5" s="20" t="s">
        <v>2</v>
      </c>
      <c r="B5" s="19">
        <f>SUM(B6:B16)</f>
        <v>145</v>
      </c>
      <c r="C5" s="19">
        <f t="shared" ref="C5:N5" si="0">SUM(C6:C16)</f>
        <v>121</v>
      </c>
      <c r="D5" s="19">
        <f t="shared" si="0"/>
        <v>200</v>
      </c>
      <c r="E5" s="19">
        <f t="shared" si="0"/>
        <v>170</v>
      </c>
      <c r="F5" s="19">
        <f t="shared" si="0"/>
        <v>158</v>
      </c>
      <c r="G5" s="19">
        <f t="shared" si="0"/>
        <v>167</v>
      </c>
      <c r="H5" s="19">
        <f t="shared" si="0"/>
        <v>180</v>
      </c>
      <c r="I5" s="19">
        <f t="shared" si="0"/>
        <v>222</v>
      </c>
      <c r="J5" s="19">
        <f t="shared" si="0"/>
        <v>251</v>
      </c>
      <c r="K5" s="19">
        <f t="shared" si="0"/>
        <v>247</v>
      </c>
      <c r="L5" s="19">
        <f t="shared" si="0"/>
        <v>245</v>
      </c>
      <c r="M5" s="19">
        <f t="shared" si="0"/>
        <v>261</v>
      </c>
      <c r="N5" s="19">
        <f t="shared" si="0"/>
        <v>254</v>
      </c>
      <c r="O5" s="19">
        <f t="shared" ref="O5:P5" si="1">SUM(O6:O16)</f>
        <v>239</v>
      </c>
      <c r="P5" s="19">
        <f t="shared" si="1"/>
        <v>205</v>
      </c>
      <c r="R5" s="23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ht="12" customHeight="1" x14ac:dyDescent="0.2">
      <c r="A6" s="1" t="s">
        <v>25</v>
      </c>
      <c r="B6" s="7">
        <v>66</v>
      </c>
      <c r="C6" s="7">
        <v>49</v>
      </c>
      <c r="D6" s="7">
        <v>40</v>
      </c>
      <c r="E6" s="7" t="s">
        <v>35</v>
      </c>
      <c r="F6" s="7" t="s">
        <v>35</v>
      </c>
      <c r="G6" s="7" t="s">
        <v>35</v>
      </c>
      <c r="H6" s="7" t="s">
        <v>35</v>
      </c>
      <c r="I6" s="7" t="s">
        <v>35</v>
      </c>
      <c r="J6" s="7" t="s">
        <v>35</v>
      </c>
      <c r="K6" s="7" t="s">
        <v>35</v>
      </c>
      <c r="L6" s="7" t="s">
        <v>35</v>
      </c>
      <c r="M6" s="7" t="s">
        <v>35</v>
      </c>
      <c r="N6" s="7" t="s">
        <v>35</v>
      </c>
      <c r="O6" s="7" t="s">
        <v>35</v>
      </c>
      <c r="P6" s="7" t="s">
        <v>35</v>
      </c>
      <c r="R6" s="23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ht="12" customHeight="1" x14ac:dyDescent="0.2">
      <c r="A7" s="1" t="s">
        <v>28</v>
      </c>
      <c r="B7" s="7" t="s">
        <v>35</v>
      </c>
      <c r="C7" s="7" t="s">
        <v>35</v>
      </c>
      <c r="D7" s="7" t="s">
        <v>35</v>
      </c>
      <c r="E7" s="7">
        <v>65</v>
      </c>
      <c r="F7" s="8">
        <v>47</v>
      </c>
      <c r="G7" s="8">
        <v>48</v>
      </c>
      <c r="H7" s="1">
        <v>49</v>
      </c>
      <c r="I7" s="1">
        <v>62</v>
      </c>
      <c r="J7" s="1">
        <v>51</v>
      </c>
      <c r="K7" s="1">
        <v>36</v>
      </c>
      <c r="L7" s="1">
        <v>48</v>
      </c>
      <c r="M7" s="1">
        <v>43</v>
      </c>
      <c r="N7" s="1">
        <v>41</v>
      </c>
      <c r="O7" s="1">
        <v>48</v>
      </c>
      <c r="P7" s="1">
        <v>38</v>
      </c>
      <c r="R7" s="23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</row>
    <row r="8" spans="1:31" ht="12" customHeight="1" x14ac:dyDescent="0.2">
      <c r="A8" s="1" t="s">
        <v>26</v>
      </c>
      <c r="B8" s="7" t="s">
        <v>35</v>
      </c>
      <c r="C8" s="7" t="s">
        <v>35</v>
      </c>
      <c r="D8" s="7">
        <v>25</v>
      </c>
      <c r="E8" s="7" t="s">
        <v>35</v>
      </c>
      <c r="F8" s="7" t="s">
        <v>35</v>
      </c>
      <c r="G8" s="7" t="s">
        <v>35</v>
      </c>
      <c r="H8" s="7" t="s">
        <v>35</v>
      </c>
      <c r="I8" s="7" t="s">
        <v>35</v>
      </c>
      <c r="J8" s="7" t="s">
        <v>35</v>
      </c>
      <c r="K8" s="7" t="s">
        <v>35</v>
      </c>
      <c r="L8" s="7" t="s">
        <v>35</v>
      </c>
      <c r="M8" s="7" t="s">
        <v>35</v>
      </c>
      <c r="N8" s="7" t="s">
        <v>35</v>
      </c>
      <c r="O8" s="7" t="s">
        <v>35</v>
      </c>
      <c r="P8" s="7" t="s">
        <v>35</v>
      </c>
      <c r="R8" s="23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 spans="1:31" ht="12" customHeight="1" x14ac:dyDescent="0.2">
      <c r="A9" s="1" t="s">
        <v>29</v>
      </c>
      <c r="B9" s="7">
        <v>33</v>
      </c>
      <c r="C9" s="7">
        <v>17</v>
      </c>
      <c r="D9" s="7">
        <v>30</v>
      </c>
      <c r="E9" s="7">
        <v>49</v>
      </c>
      <c r="F9" s="8">
        <v>47</v>
      </c>
      <c r="G9" s="8">
        <v>44</v>
      </c>
      <c r="H9" s="1">
        <v>36</v>
      </c>
      <c r="I9" s="1">
        <v>55</v>
      </c>
      <c r="J9" s="1">
        <v>67</v>
      </c>
      <c r="K9" s="1">
        <v>63</v>
      </c>
      <c r="L9" s="1">
        <v>62</v>
      </c>
      <c r="M9" s="1">
        <v>59</v>
      </c>
      <c r="N9" s="1">
        <v>50</v>
      </c>
      <c r="O9" s="1">
        <v>39</v>
      </c>
      <c r="P9" s="1">
        <v>39</v>
      </c>
      <c r="R9" s="23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</row>
    <row r="10" spans="1:31" ht="17.25" customHeight="1" x14ac:dyDescent="0.2">
      <c r="A10" s="1" t="s">
        <v>30</v>
      </c>
      <c r="B10" s="7">
        <v>20</v>
      </c>
      <c r="C10" s="7">
        <v>17</v>
      </c>
      <c r="D10" s="7">
        <v>34</v>
      </c>
      <c r="E10" s="7">
        <v>19</v>
      </c>
      <c r="F10" s="8">
        <v>27</v>
      </c>
      <c r="G10" s="8">
        <v>22</v>
      </c>
      <c r="H10" s="1">
        <v>25</v>
      </c>
      <c r="I10" s="1">
        <v>37</v>
      </c>
      <c r="J10" s="1">
        <v>33</v>
      </c>
      <c r="K10" s="1">
        <v>29</v>
      </c>
      <c r="L10" s="1">
        <v>23</v>
      </c>
      <c r="M10" s="1">
        <v>32</v>
      </c>
      <c r="N10" s="1">
        <v>35</v>
      </c>
      <c r="O10" s="1">
        <v>29</v>
      </c>
      <c r="P10" s="1">
        <v>26</v>
      </c>
      <c r="R10" s="23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pans="1:31" ht="12" customHeight="1" x14ac:dyDescent="0.2">
      <c r="A11" s="1" t="s">
        <v>31</v>
      </c>
      <c r="B11" s="7">
        <v>20</v>
      </c>
      <c r="C11" s="7">
        <v>17</v>
      </c>
      <c r="D11" s="7">
        <v>48</v>
      </c>
      <c r="E11" s="7">
        <v>33</v>
      </c>
      <c r="F11" s="8">
        <v>36</v>
      </c>
      <c r="G11" s="8">
        <v>27</v>
      </c>
      <c r="H11" s="1">
        <v>33</v>
      </c>
      <c r="I11" s="1">
        <v>44</v>
      </c>
      <c r="J11" s="1">
        <v>41</v>
      </c>
      <c r="K11" s="1">
        <v>62</v>
      </c>
      <c r="L11" s="1">
        <v>51</v>
      </c>
      <c r="M11" s="1">
        <v>51</v>
      </c>
      <c r="N11" s="1">
        <v>53</v>
      </c>
      <c r="O11" s="1">
        <v>34</v>
      </c>
      <c r="P11" s="1">
        <v>34</v>
      </c>
      <c r="R11" s="23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pans="1:31" ht="12" customHeight="1" x14ac:dyDescent="0.2">
      <c r="A12" s="1" t="s">
        <v>32</v>
      </c>
      <c r="B12" s="7" t="s">
        <v>35</v>
      </c>
      <c r="C12" s="7" t="s">
        <v>35</v>
      </c>
      <c r="D12" s="7" t="s">
        <v>35</v>
      </c>
      <c r="E12" s="7" t="s">
        <v>35</v>
      </c>
      <c r="F12" s="7" t="s">
        <v>35</v>
      </c>
      <c r="G12" s="8">
        <v>13</v>
      </c>
      <c r="H12" s="1">
        <v>31</v>
      </c>
      <c r="I12" s="1">
        <v>24</v>
      </c>
      <c r="J12" s="1">
        <v>49</v>
      </c>
      <c r="K12" s="1">
        <v>40</v>
      </c>
      <c r="L12" s="1">
        <v>38</v>
      </c>
      <c r="M12" s="1">
        <v>34</v>
      </c>
      <c r="N12" s="1">
        <v>34</v>
      </c>
      <c r="O12" s="1">
        <v>42</v>
      </c>
      <c r="P12" s="1">
        <v>37</v>
      </c>
      <c r="R12" s="23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pans="1:31" ht="12" customHeight="1" x14ac:dyDescent="0.2">
      <c r="A13" s="1" t="s">
        <v>27</v>
      </c>
      <c r="B13" s="7" t="s">
        <v>35</v>
      </c>
      <c r="C13" s="7" t="s">
        <v>35</v>
      </c>
      <c r="D13" s="7" t="s">
        <v>35</v>
      </c>
      <c r="E13" s="7" t="s">
        <v>35</v>
      </c>
      <c r="F13" s="7" t="s">
        <v>35</v>
      </c>
      <c r="G13" s="7" t="s">
        <v>35</v>
      </c>
      <c r="H13" s="7" t="s">
        <v>35</v>
      </c>
      <c r="I13" s="7" t="s">
        <v>35</v>
      </c>
      <c r="J13" s="7" t="s">
        <v>35</v>
      </c>
      <c r="K13" s="1">
        <v>14</v>
      </c>
      <c r="L13" s="1">
        <v>21</v>
      </c>
      <c r="M13" s="1">
        <v>41</v>
      </c>
      <c r="N13" s="1">
        <v>32</v>
      </c>
      <c r="O13" s="1">
        <v>19</v>
      </c>
      <c r="P13" s="1">
        <v>10</v>
      </c>
      <c r="AE13" s="22"/>
    </row>
    <row r="14" spans="1:31" ht="12" customHeight="1" x14ac:dyDescent="0.2">
      <c r="A14" s="1" t="s">
        <v>40</v>
      </c>
      <c r="B14" s="7" t="s">
        <v>35</v>
      </c>
      <c r="C14" s="7" t="s">
        <v>35</v>
      </c>
      <c r="D14" s="7" t="s">
        <v>35</v>
      </c>
      <c r="E14" s="7" t="s">
        <v>35</v>
      </c>
      <c r="F14" s="7" t="s">
        <v>35</v>
      </c>
      <c r="G14" s="7" t="s">
        <v>35</v>
      </c>
      <c r="H14" s="7" t="s">
        <v>35</v>
      </c>
      <c r="I14" s="7" t="s">
        <v>35</v>
      </c>
      <c r="J14" s="7" t="s">
        <v>35</v>
      </c>
      <c r="K14" s="7" t="s">
        <v>35</v>
      </c>
      <c r="L14" s="7" t="s">
        <v>35</v>
      </c>
      <c r="M14" s="7" t="s">
        <v>35</v>
      </c>
      <c r="N14" s="7">
        <v>5</v>
      </c>
      <c r="O14" s="7">
        <v>18</v>
      </c>
      <c r="P14" s="7">
        <v>20</v>
      </c>
      <c r="AE14" s="22"/>
    </row>
    <row r="15" spans="1:31" ht="17.25" customHeight="1" x14ac:dyDescent="0.2">
      <c r="A15" s="1" t="s">
        <v>41</v>
      </c>
      <c r="B15" s="7" t="s">
        <v>35</v>
      </c>
      <c r="C15" s="7" t="s">
        <v>35</v>
      </c>
      <c r="D15" s="7" t="s">
        <v>35</v>
      </c>
      <c r="E15" s="7" t="s">
        <v>35</v>
      </c>
      <c r="F15" s="7" t="s">
        <v>35</v>
      </c>
      <c r="G15" s="7" t="s">
        <v>35</v>
      </c>
      <c r="H15" s="7" t="s">
        <v>35</v>
      </c>
      <c r="I15" s="7" t="s">
        <v>35</v>
      </c>
      <c r="J15" s="7" t="s">
        <v>35</v>
      </c>
      <c r="K15" s="7" t="s">
        <v>35</v>
      </c>
      <c r="L15" s="7" t="s">
        <v>35</v>
      </c>
      <c r="M15" s="7" t="s">
        <v>35</v>
      </c>
      <c r="N15" s="7">
        <v>4</v>
      </c>
      <c r="O15" s="7">
        <v>10</v>
      </c>
      <c r="P15" s="9" t="s">
        <v>3</v>
      </c>
      <c r="AE15" s="22"/>
    </row>
    <row r="16" spans="1:31" ht="12" customHeight="1" thickBot="1" x14ac:dyDescent="0.25">
      <c r="A16" s="13" t="s">
        <v>33</v>
      </c>
      <c r="B16" s="17">
        <v>6</v>
      </c>
      <c r="C16" s="17">
        <v>21</v>
      </c>
      <c r="D16" s="17">
        <v>23</v>
      </c>
      <c r="E16" s="17">
        <v>4</v>
      </c>
      <c r="F16" s="17">
        <v>1</v>
      </c>
      <c r="G16" s="17">
        <v>13</v>
      </c>
      <c r="H16" s="17">
        <v>6</v>
      </c>
      <c r="I16" s="24" t="s">
        <v>3</v>
      </c>
      <c r="J16" s="17">
        <v>10</v>
      </c>
      <c r="K16" s="17">
        <v>3</v>
      </c>
      <c r="L16" s="17">
        <v>2</v>
      </c>
      <c r="M16" s="17">
        <v>1</v>
      </c>
      <c r="N16" s="24" t="s">
        <v>3</v>
      </c>
      <c r="O16" s="24" t="s">
        <v>3</v>
      </c>
      <c r="P16" s="24">
        <v>1</v>
      </c>
      <c r="R16" s="23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spans="1:31" ht="12" customHeight="1" x14ac:dyDescent="0.2">
      <c r="A17" s="5" t="s">
        <v>23</v>
      </c>
      <c r="B17" s="6"/>
      <c r="C17" s="6"/>
      <c r="D17" s="6"/>
      <c r="E17" s="6"/>
      <c r="R17" s="23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spans="1:31" ht="12" customHeight="1" x14ac:dyDescent="0.2">
      <c r="A18" s="26" t="s">
        <v>39</v>
      </c>
      <c r="B18" s="6"/>
      <c r="C18" s="6"/>
      <c r="D18" s="6"/>
      <c r="E18" s="6"/>
      <c r="F18" s="6"/>
      <c r="G18" s="6"/>
      <c r="H18" s="6"/>
      <c r="R18" s="23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</row>
    <row r="19" spans="1:31" ht="12" customHeight="1" x14ac:dyDescent="0.2">
      <c r="A19" s="25" t="s">
        <v>96</v>
      </c>
      <c r="B19" s="6"/>
      <c r="C19" s="6"/>
      <c r="D19" s="6"/>
      <c r="E19" s="6"/>
      <c r="R19" s="23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/>
    </row>
    <row r="20" spans="1:31" ht="12" customHeight="1" x14ac:dyDescent="0.2">
      <c r="A20" s="5"/>
      <c r="B20" s="6"/>
      <c r="C20" s="6"/>
      <c r="D20" s="6"/>
      <c r="E20" s="6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</sheetData>
  <phoneticPr fontId="0" type="noConversion"/>
  <pageMargins left="0.51181102362204722" right="0.31496062992125984" top="0.35433070866141736" bottom="0.35433070866141736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BF42A-9093-4FF3-B505-4976F88DECC2}">
  <dimension ref="A1:AI33"/>
  <sheetViews>
    <sheetView showGridLines="0" workbookViewId="0"/>
  </sheetViews>
  <sheetFormatPr defaultRowHeight="12" x14ac:dyDescent="0.2"/>
  <cols>
    <col min="1" max="1" width="9.140625" style="1"/>
    <col min="2" max="2" width="1.28515625" style="1" customWidth="1"/>
    <col min="3" max="7" width="4.5703125" style="1" customWidth="1"/>
    <col min="8" max="8" width="1.7109375" style="1" customWidth="1"/>
    <col min="9" max="13" width="5.28515625" style="1" customWidth="1"/>
    <col min="14" max="14" width="1.85546875" style="1" customWidth="1"/>
    <col min="15" max="19" width="5.140625" style="1" customWidth="1"/>
    <col min="20" max="20" width="2.28515625" style="1" customWidth="1"/>
    <col min="21" max="25" width="4.85546875" style="1" customWidth="1"/>
    <col min="26" max="26" width="2" style="1" customWidth="1"/>
    <col min="27" max="31" width="5.140625" style="1" customWidth="1"/>
    <col min="32" max="266" width="9.140625" style="1"/>
    <col min="267" max="267" width="1.28515625" style="1" customWidth="1"/>
    <col min="268" max="270" width="4.5703125" style="1" customWidth="1"/>
    <col min="271" max="271" width="1.7109375" style="1" customWidth="1"/>
    <col min="272" max="274" width="5.28515625" style="1" customWidth="1"/>
    <col min="275" max="275" width="1.85546875" style="1" customWidth="1"/>
    <col min="276" max="278" width="5.140625" style="1" customWidth="1"/>
    <col min="279" max="279" width="2.28515625" style="1" customWidth="1"/>
    <col min="280" max="282" width="4.85546875" style="1" customWidth="1"/>
    <col min="283" max="283" width="2" style="1" customWidth="1"/>
    <col min="284" max="286" width="5.140625" style="1" customWidth="1"/>
    <col min="287" max="522" width="9.140625" style="1"/>
    <col min="523" max="523" width="1.28515625" style="1" customWidth="1"/>
    <col min="524" max="526" width="4.5703125" style="1" customWidth="1"/>
    <col min="527" max="527" width="1.7109375" style="1" customWidth="1"/>
    <col min="528" max="530" width="5.28515625" style="1" customWidth="1"/>
    <col min="531" max="531" width="1.85546875" style="1" customWidth="1"/>
    <col min="532" max="534" width="5.140625" style="1" customWidth="1"/>
    <col min="535" max="535" width="2.28515625" style="1" customWidth="1"/>
    <col min="536" max="538" width="4.85546875" style="1" customWidth="1"/>
    <col min="539" max="539" width="2" style="1" customWidth="1"/>
    <col min="540" max="542" width="5.140625" style="1" customWidth="1"/>
    <col min="543" max="778" width="9.140625" style="1"/>
    <col min="779" max="779" width="1.28515625" style="1" customWidth="1"/>
    <col min="780" max="782" width="4.5703125" style="1" customWidth="1"/>
    <col min="783" max="783" width="1.7109375" style="1" customWidth="1"/>
    <col min="784" max="786" width="5.28515625" style="1" customWidth="1"/>
    <col min="787" max="787" width="1.85546875" style="1" customWidth="1"/>
    <col min="788" max="790" width="5.140625" style="1" customWidth="1"/>
    <col min="791" max="791" width="2.28515625" style="1" customWidth="1"/>
    <col min="792" max="794" width="4.85546875" style="1" customWidth="1"/>
    <col min="795" max="795" width="2" style="1" customWidth="1"/>
    <col min="796" max="798" width="5.140625" style="1" customWidth="1"/>
    <col min="799" max="1034" width="9.140625" style="1"/>
    <col min="1035" max="1035" width="1.28515625" style="1" customWidth="1"/>
    <col min="1036" max="1038" width="4.5703125" style="1" customWidth="1"/>
    <col min="1039" max="1039" width="1.7109375" style="1" customWidth="1"/>
    <col min="1040" max="1042" width="5.28515625" style="1" customWidth="1"/>
    <col min="1043" max="1043" width="1.85546875" style="1" customWidth="1"/>
    <col min="1044" max="1046" width="5.140625" style="1" customWidth="1"/>
    <col min="1047" max="1047" width="2.28515625" style="1" customWidth="1"/>
    <col min="1048" max="1050" width="4.85546875" style="1" customWidth="1"/>
    <col min="1051" max="1051" width="2" style="1" customWidth="1"/>
    <col min="1052" max="1054" width="5.140625" style="1" customWidth="1"/>
    <col min="1055" max="1290" width="9.140625" style="1"/>
    <col min="1291" max="1291" width="1.28515625" style="1" customWidth="1"/>
    <col min="1292" max="1294" width="4.5703125" style="1" customWidth="1"/>
    <col min="1295" max="1295" width="1.7109375" style="1" customWidth="1"/>
    <col min="1296" max="1298" width="5.28515625" style="1" customWidth="1"/>
    <col min="1299" max="1299" width="1.85546875" style="1" customWidth="1"/>
    <col min="1300" max="1302" width="5.140625" style="1" customWidth="1"/>
    <col min="1303" max="1303" width="2.28515625" style="1" customWidth="1"/>
    <col min="1304" max="1306" width="4.85546875" style="1" customWidth="1"/>
    <col min="1307" max="1307" width="2" style="1" customWidth="1"/>
    <col min="1308" max="1310" width="5.140625" style="1" customWidth="1"/>
    <col min="1311" max="1546" width="9.140625" style="1"/>
    <col min="1547" max="1547" width="1.28515625" style="1" customWidth="1"/>
    <col min="1548" max="1550" width="4.5703125" style="1" customWidth="1"/>
    <col min="1551" max="1551" width="1.7109375" style="1" customWidth="1"/>
    <col min="1552" max="1554" width="5.28515625" style="1" customWidth="1"/>
    <col min="1555" max="1555" width="1.85546875" style="1" customWidth="1"/>
    <col min="1556" max="1558" width="5.140625" style="1" customWidth="1"/>
    <col min="1559" max="1559" width="2.28515625" style="1" customWidth="1"/>
    <col min="1560" max="1562" width="4.85546875" style="1" customWidth="1"/>
    <col min="1563" max="1563" width="2" style="1" customWidth="1"/>
    <col min="1564" max="1566" width="5.140625" style="1" customWidth="1"/>
    <col min="1567" max="1802" width="9.140625" style="1"/>
    <col min="1803" max="1803" width="1.28515625" style="1" customWidth="1"/>
    <col min="1804" max="1806" width="4.5703125" style="1" customWidth="1"/>
    <col min="1807" max="1807" width="1.7109375" style="1" customWidth="1"/>
    <col min="1808" max="1810" width="5.28515625" style="1" customWidth="1"/>
    <col min="1811" max="1811" width="1.85546875" style="1" customWidth="1"/>
    <col min="1812" max="1814" width="5.140625" style="1" customWidth="1"/>
    <col min="1815" max="1815" width="2.28515625" style="1" customWidth="1"/>
    <col min="1816" max="1818" width="4.85546875" style="1" customWidth="1"/>
    <col min="1819" max="1819" width="2" style="1" customWidth="1"/>
    <col min="1820" max="1822" width="5.140625" style="1" customWidth="1"/>
    <col min="1823" max="2058" width="9.140625" style="1"/>
    <col min="2059" max="2059" width="1.28515625" style="1" customWidth="1"/>
    <col min="2060" max="2062" width="4.5703125" style="1" customWidth="1"/>
    <col min="2063" max="2063" width="1.7109375" style="1" customWidth="1"/>
    <col min="2064" max="2066" width="5.28515625" style="1" customWidth="1"/>
    <col min="2067" max="2067" width="1.85546875" style="1" customWidth="1"/>
    <col min="2068" max="2070" width="5.140625" style="1" customWidth="1"/>
    <col min="2071" max="2071" width="2.28515625" style="1" customWidth="1"/>
    <col min="2072" max="2074" width="4.85546875" style="1" customWidth="1"/>
    <col min="2075" max="2075" width="2" style="1" customWidth="1"/>
    <col min="2076" max="2078" width="5.140625" style="1" customWidth="1"/>
    <col min="2079" max="2314" width="9.140625" style="1"/>
    <col min="2315" max="2315" width="1.28515625" style="1" customWidth="1"/>
    <col min="2316" max="2318" width="4.5703125" style="1" customWidth="1"/>
    <col min="2319" max="2319" width="1.7109375" style="1" customWidth="1"/>
    <col min="2320" max="2322" width="5.28515625" style="1" customWidth="1"/>
    <col min="2323" max="2323" width="1.85546875" style="1" customWidth="1"/>
    <col min="2324" max="2326" width="5.140625" style="1" customWidth="1"/>
    <col min="2327" max="2327" width="2.28515625" style="1" customWidth="1"/>
    <col min="2328" max="2330" width="4.85546875" style="1" customWidth="1"/>
    <col min="2331" max="2331" width="2" style="1" customWidth="1"/>
    <col min="2332" max="2334" width="5.140625" style="1" customWidth="1"/>
    <col min="2335" max="2570" width="9.140625" style="1"/>
    <col min="2571" max="2571" width="1.28515625" style="1" customWidth="1"/>
    <col min="2572" max="2574" width="4.5703125" style="1" customWidth="1"/>
    <col min="2575" max="2575" width="1.7109375" style="1" customWidth="1"/>
    <col min="2576" max="2578" width="5.28515625" style="1" customWidth="1"/>
    <col min="2579" max="2579" width="1.85546875" style="1" customWidth="1"/>
    <col min="2580" max="2582" width="5.140625" style="1" customWidth="1"/>
    <col min="2583" max="2583" width="2.28515625" style="1" customWidth="1"/>
    <col min="2584" max="2586" width="4.85546875" style="1" customWidth="1"/>
    <col min="2587" max="2587" width="2" style="1" customWidth="1"/>
    <col min="2588" max="2590" width="5.140625" style="1" customWidth="1"/>
    <col min="2591" max="2826" width="9.140625" style="1"/>
    <col min="2827" max="2827" width="1.28515625" style="1" customWidth="1"/>
    <col min="2828" max="2830" width="4.5703125" style="1" customWidth="1"/>
    <col min="2831" max="2831" width="1.7109375" style="1" customWidth="1"/>
    <col min="2832" max="2834" width="5.28515625" style="1" customWidth="1"/>
    <col min="2835" max="2835" width="1.85546875" style="1" customWidth="1"/>
    <col min="2836" max="2838" width="5.140625" style="1" customWidth="1"/>
    <col min="2839" max="2839" width="2.28515625" style="1" customWidth="1"/>
    <col min="2840" max="2842" width="4.85546875" style="1" customWidth="1"/>
    <col min="2843" max="2843" width="2" style="1" customWidth="1"/>
    <col min="2844" max="2846" width="5.140625" style="1" customWidth="1"/>
    <col min="2847" max="3082" width="9.140625" style="1"/>
    <col min="3083" max="3083" width="1.28515625" style="1" customWidth="1"/>
    <col min="3084" max="3086" width="4.5703125" style="1" customWidth="1"/>
    <col min="3087" max="3087" width="1.7109375" style="1" customWidth="1"/>
    <col min="3088" max="3090" width="5.28515625" style="1" customWidth="1"/>
    <col min="3091" max="3091" width="1.85546875" style="1" customWidth="1"/>
    <col min="3092" max="3094" width="5.140625" style="1" customWidth="1"/>
    <col min="3095" max="3095" width="2.28515625" style="1" customWidth="1"/>
    <col min="3096" max="3098" width="4.85546875" style="1" customWidth="1"/>
    <col min="3099" max="3099" width="2" style="1" customWidth="1"/>
    <col min="3100" max="3102" width="5.140625" style="1" customWidth="1"/>
    <col min="3103" max="3338" width="9.140625" style="1"/>
    <col min="3339" max="3339" width="1.28515625" style="1" customWidth="1"/>
    <col min="3340" max="3342" width="4.5703125" style="1" customWidth="1"/>
    <col min="3343" max="3343" width="1.7109375" style="1" customWidth="1"/>
    <col min="3344" max="3346" width="5.28515625" style="1" customWidth="1"/>
    <col min="3347" max="3347" width="1.85546875" style="1" customWidth="1"/>
    <col min="3348" max="3350" width="5.140625" style="1" customWidth="1"/>
    <col min="3351" max="3351" width="2.28515625" style="1" customWidth="1"/>
    <col min="3352" max="3354" width="4.85546875" style="1" customWidth="1"/>
    <col min="3355" max="3355" width="2" style="1" customWidth="1"/>
    <col min="3356" max="3358" width="5.140625" style="1" customWidth="1"/>
    <col min="3359" max="3594" width="9.140625" style="1"/>
    <col min="3595" max="3595" width="1.28515625" style="1" customWidth="1"/>
    <col min="3596" max="3598" width="4.5703125" style="1" customWidth="1"/>
    <col min="3599" max="3599" width="1.7109375" style="1" customWidth="1"/>
    <col min="3600" max="3602" width="5.28515625" style="1" customWidth="1"/>
    <col min="3603" max="3603" width="1.85546875" style="1" customWidth="1"/>
    <col min="3604" max="3606" width="5.140625" style="1" customWidth="1"/>
    <col min="3607" max="3607" width="2.28515625" style="1" customWidth="1"/>
    <col min="3608" max="3610" width="4.85546875" style="1" customWidth="1"/>
    <col min="3611" max="3611" width="2" style="1" customWidth="1"/>
    <col min="3612" max="3614" width="5.140625" style="1" customWidth="1"/>
    <col min="3615" max="3850" width="9.140625" style="1"/>
    <col min="3851" max="3851" width="1.28515625" style="1" customWidth="1"/>
    <col min="3852" max="3854" width="4.5703125" style="1" customWidth="1"/>
    <col min="3855" max="3855" width="1.7109375" style="1" customWidth="1"/>
    <col min="3856" max="3858" width="5.28515625" style="1" customWidth="1"/>
    <col min="3859" max="3859" width="1.85546875" style="1" customWidth="1"/>
    <col min="3860" max="3862" width="5.140625" style="1" customWidth="1"/>
    <col min="3863" max="3863" width="2.28515625" style="1" customWidth="1"/>
    <col min="3864" max="3866" width="4.85546875" style="1" customWidth="1"/>
    <col min="3867" max="3867" width="2" style="1" customWidth="1"/>
    <col min="3868" max="3870" width="5.140625" style="1" customWidth="1"/>
    <col min="3871" max="4106" width="9.140625" style="1"/>
    <col min="4107" max="4107" width="1.28515625" style="1" customWidth="1"/>
    <col min="4108" max="4110" width="4.5703125" style="1" customWidth="1"/>
    <col min="4111" max="4111" width="1.7109375" style="1" customWidth="1"/>
    <col min="4112" max="4114" width="5.28515625" style="1" customWidth="1"/>
    <col min="4115" max="4115" width="1.85546875" style="1" customWidth="1"/>
    <col min="4116" max="4118" width="5.140625" style="1" customWidth="1"/>
    <col min="4119" max="4119" width="2.28515625" style="1" customWidth="1"/>
    <col min="4120" max="4122" width="4.85546875" style="1" customWidth="1"/>
    <col min="4123" max="4123" width="2" style="1" customWidth="1"/>
    <col min="4124" max="4126" width="5.140625" style="1" customWidth="1"/>
    <col min="4127" max="4362" width="9.140625" style="1"/>
    <col min="4363" max="4363" width="1.28515625" style="1" customWidth="1"/>
    <col min="4364" max="4366" width="4.5703125" style="1" customWidth="1"/>
    <col min="4367" max="4367" width="1.7109375" style="1" customWidth="1"/>
    <col min="4368" max="4370" width="5.28515625" style="1" customWidth="1"/>
    <col min="4371" max="4371" width="1.85546875" style="1" customWidth="1"/>
    <col min="4372" max="4374" width="5.140625" style="1" customWidth="1"/>
    <col min="4375" max="4375" width="2.28515625" style="1" customWidth="1"/>
    <col min="4376" max="4378" width="4.85546875" style="1" customWidth="1"/>
    <col min="4379" max="4379" width="2" style="1" customWidth="1"/>
    <col min="4380" max="4382" width="5.140625" style="1" customWidth="1"/>
    <col min="4383" max="4618" width="9.140625" style="1"/>
    <col min="4619" max="4619" width="1.28515625" style="1" customWidth="1"/>
    <col min="4620" max="4622" width="4.5703125" style="1" customWidth="1"/>
    <col min="4623" max="4623" width="1.7109375" style="1" customWidth="1"/>
    <col min="4624" max="4626" width="5.28515625" style="1" customWidth="1"/>
    <col min="4627" max="4627" width="1.85546875" style="1" customWidth="1"/>
    <col min="4628" max="4630" width="5.140625" style="1" customWidth="1"/>
    <col min="4631" max="4631" width="2.28515625" style="1" customWidth="1"/>
    <col min="4632" max="4634" width="4.85546875" style="1" customWidth="1"/>
    <col min="4635" max="4635" width="2" style="1" customWidth="1"/>
    <col min="4636" max="4638" width="5.140625" style="1" customWidth="1"/>
    <col min="4639" max="4874" width="9.140625" style="1"/>
    <col min="4875" max="4875" width="1.28515625" style="1" customWidth="1"/>
    <col min="4876" max="4878" width="4.5703125" style="1" customWidth="1"/>
    <col min="4879" max="4879" width="1.7109375" style="1" customWidth="1"/>
    <col min="4880" max="4882" width="5.28515625" style="1" customWidth="1"/>
    <col min="4883" max="4883" width="1.85546875" style="1" customWidth="1"/>
    <col min="4884" max="4886" width="5.140625" style="1" customWidth="1"/>
    <col min="4887" max="4887" width="2.28515625" style="1" customWidth="1"/>
    <col min="4888" max="4890" width="4.85546875" style="1" customWidth="1"/>
    <col min="4891" max="4891" width="2" style="1" customWidth="1"/>
    <col min="4892" max="4894" width="5.140625" style="1" customWidth="1"/>
    <col min="4895" max="5130" width="9.140625" style="1"/>
    <col min="5131" max="5131" width="1.28515625" style="1" customWidth="1"/>
    <col min="5132" max="5134" width="4.5703125" style="1" customWidth="1"/>
    <col min="5135" max="5135" width="1.7109375" style="1" customWidth="1"/>
    <col min="5136" max="5138" width="5.28515625" style="1" customWidth="1"/>
    <col min="5139" max="5139" width="1.85546875" style="1" customWidth="1"/>
    <col min="5140" max="5142" width="5.140625" style="1" customWidth="1"/>
    <col min="5143" max="5143" width="2.28515625" style="1" customWidth="1"/>
    <col min="5144" max="5146" width="4.85546875" style="1" customWidth="1"/>
    <col min="5147" max="5147" width="2" style="1" customWidth="1"/>
    <col min="5148" max="5150" width="5.140625" style="1" customWidth="1"/>
    <col min="5151" max="5386" width="9.140625" style="1"/>
    <col min="5387" max="5387" width="1.28515625" style="1" customWidth="1"/>
    <col min="5388" max="5390" width="4.5703125" style="1" customWidth="1"/>
    <col min="5391" max="5391" width="1.7109375" style="1" customWidth="1"/>
    <col min="5392" max="5394" width="5.28515625" style="1" customWidth="1"/>
    <col min="5395" max="5395" width="1.85546875" style="1" customWidth="1"/>
    <col min="5396" max="5398" width="5.140625" style="1" customWidth="1"/>
    <col min="5399" max="5399" width="2.28515625" style="1" customWidth="1"/>
    <col min="5400" max="5402" width="4.85546875" style="1" customWidth="1"/>
    <col min="5403" max="5403" width="2" style="1" customWidth="1"/>
    <col min="5404" max="5406" width="5.140625" style="1" customWidth="1"/>
    <col min="5407" max="5642" width="9.140625" style="1"/>
    <col min="5643" max="5643" width="1.28515625" style="1" customWidth="1"/>
    <col min="5644" max="5646" width="4.5703125" style="1" customWidth="1"/>
    <col min="5647" max="5647" width="1.7109375" style="1" customWidth="1"/>
    <col min="5648" max="5650" width="5.28515625" style="1" customWidth="1"/>
    <col min="5651" max="5651" width="1.85546875" style="1" customWidth="1"/>
    <col min="5652" max="5654" width="5.140625" style="1" customWidth="1"/>
    <col min="5655" max="5655" width="2.28515625" style="1" customWidth="1"/>
    <col min="5656" max="5658" width="4.85546875" style="1" customWidth="1"/>
    <col min="5659" max="5659" width="2" style="1" customWidth="1"/>
    <col min="5660" max="5662" width="5.140625" style="1" customWidth="1"/>
    <col min="5663" max="5898" width="9.140625" style="1"/>
    <col min="5899" max="5899" width="1.28515625" style="1" customWidth="1"/>
    <col min="5900" max="5902" width="4.5703125" style="1" customWidth="1"/>
    <col min="5903" max="5903" width="1.7109375" style="1" customWidth="1"/>
    <col min="5904" max="5906" width="5.28515625" style="1" customWidth="1"/>
    <col min="5907" max="5907" width="1.85546875" style="1" customWidth="1"/>
    <col min="5908" max="5910" width="5.140625" style="1" customWidth="1"/>
    <col min="5911" max="5911" width="2.28515625" style="1" customWidth="1"/>
    <col min="5912" max="5914" width="4.85546875" style="1" customWidth="1"/>
    <col min="5915" max="5915" width="2" style="1" customWidth="1"/>
    <col min="5916" max="5918" width="5.140625" style="1" customWidth="1"/>
    <col min="5919" max="6154" width="9.140625" style="1"/>
    <col min="6155" max="6155" width="1.28515625" style="1" customWidth="1"/>
    <col min="6156" max="6158" width="4.5703125" style="1" customWidth="1"/>
    <col min="6159" max="6159" width="1.7109375" style="1" customWidth="1"/>
    <col min="6160" max="6162" width="5.28515625" style="1" customWidth="1"/>
    <col min="6163" max="6163" width="1.85546875" style="1" customWidth="1"/>
    <col min="6164" max="6166" width="5.140625" style="1" customWidth="1"/>
    <col min="6167" max="6167" width="2.28515625" style="1" customWidth="1"/>
    <col min="6168" max="6170" width="4.85546875" style="1" customWidth="1"/>
    <col min="6171" max="6171" width="2" style="1" customWidth="1"/>
    <col min="6172" max="6174" width="5.140625" style="1" customWidth="1"/>
    <col min="6175" max="6410" width="9.140625" style="1"/>
    <col min="6411" max="6411" width="1.28515625" style="1" customWidth="1"/>
    <col min="6412" max="6414" width="4.5703125" style="1" customWidth="1"/>
    <col min="6415" max="6415" width="1.7109375" style="1" customWidth="1"/>
    <col min="6416" max="6418" width="5.28515625" style="1" customWidth="1"/>
    <col min="6419" max="6419" width="1.85546875" style="1" customWidth="1"/>
    <col min="6420" max="6422" width="5.140625" style="1" customWidth="1"/>
    <col min="6423" max="6423" width="2.28515625" style="1" customWidth="1"/>
    <col min="6424" max="6426" width="4.85546875" style="1" customWidth="1"/>
    <col min="6427" max="6427" width="2" style="1" customWidth="1"/>
    <col min="6428" max="6430" width="5.140625" style="1" customWidth="1"/>
    <col min="6431" max="6666" width="9.140625" style="1"/>
    <col min="6667" max="6667" width="1.28515625" style="1" customWidth="1"/>
    <col min="6668" max="6670" width="4.5703125" style="1" customWidth="1"/>
    <col min="6671" max="6671" width="1.7109375" style="1" customWidth="1"/>
    <col min="6672" max="6674" width="5.28515625" style="1" customWidth="1"/>
    <col min="6675" max="6675" width="1.85546875" style="1" customWidth="1"/>
    <col min="6676" max="6678" width="5.140625" style="1" customWidth="1"/>
    <col min="6679" max="6679" width="2.28515625" style="1" customWidth="1"/>
    <col min="6680" max="6682" width="4.85546875" style="1" customWidth="1"/>
    <col min="6683" max="6683" width="2" style="1" customWidth="1"/>
    <col min="6684" max="6686" width="5.140625" style="1" customWidth="1"/>
    <col min="6687" max="6922" width="9.140625" style="1"/>
    <col min="6923" max="6923" width="1.28515625" style="1" customWidth="1"/>
    <col min="6924" max="6926" width="4.5703125" style="1" customWidth="1"/>
    <col min="6927" max="6927" width="1.7109375" style="1" customWidth="1"/>
    <col min="6928" max="6930" width="5.28515625" style="1" customWidth="1"/>
    <col min="6931" max="6931" width="1.85546875" style="1" customWidth="1"/>
    <col min="6932" max="6934" width="5.140625" style="1" customWidth="1"/>
    <col min="6935" max="6935" width="2.28515625" style="1" customWidth="1"/>
    <col min="6936" max="6938" width="4.85546875" style="1" customWidth="1"/>
    <col min="6939" max="6939" width="2" style="1" customWidth="1"/>
    <col min="6940" max="6942" width="5.140625" style="1" customWidth="1"/>
    <col min="6943" max="7178" width="9.140625" style="1"/>
    <col min="7179" max="7179" width="1.28515625" style="1" customWidth="1"/>
    <col min="7180" max="7182" width="4.5703125" style="1" customWidth="1"/>
    <col min="7183" max="7183" width="1.7109375" style="1" customWidth="1"/>
    <col min="7184" max="7186" width="5.28515625" style="1" customWidth="1"/>
    <col min="7187" max="7187" width="1.85546875" style="1" customWidth="1"/>
    <col min="7188" max="7190" width="5.140625" style="1" customWidth="1"/>
    <col min="7191" max="7191" width="2.28515625" style="1" customWidth="1"/>
    <col min="7192" max="7194" width="4.85546875" style="1" customWidth="1"/>
    <col min="7195" max="7195" width="2" style="1" customWidth="1"/>
    <col min="7196" max="7198" width="5.140625" style="1" customWidth="1"/>
    <col min="7199" max="7434" width="9.140625" style="1"/>
    <col min="7435" max="7435" width="1.28515625" style="1" customWidth="1"/>
    <col min="7436" max="7438" width="4.5703125" style="1" customWidth="1"/>
    <col min="7439" max="7439" width="1.7109375" style="1" customWidth="1"/>
    <col min="7440" max="7442" width="5.28515625" style="1" customWidth="1"/>
    <col min="7443" max="7443" width="1.85546875" style="1" customWidth="1"/>
    <col min="7444" max="7446" width="5.140625" style="1" customWidth="1"/>
    <col min="7447" max="7447" width="2.28515625" style="1" customWidth="1"/>
    <col min="7448" max="7450" width="4.85546875" style="1" customWidth="1"/>
    <col min="7451" max="7451" width="2" style="1" customWidth="1"/>
    <col min="7452" max="7454" width="5.140625" style="1" customWidth="1"/>
    <col min="7455" max="7690" width="9.140625" style="1"/>
    <col min="7691" max="7691" width="1.28515625" style="1" customWidth="1"/>
    <col min="7692" max="7694" width="4.5703125" style="1" customWidth="1"/>
    <col min="7695" max="7695" width="1.7109375" style="1" customWidth="1"/>
    <col min="7696" max="7698" width="5.28515625" style="1" customWidth="1"/>
    <col min="7699" max="7699" width="1.85546875" style="1" customWidth="1"/>
    <col min="7700" max="7702" width="5.140625" style="1" customWidth="1"/>
    <col min="7703" max="7703" width="2.28515625" style="1" customWidth="1"/>
    <col min="7704" max="7706" width="4.85546875" style="1" customWidth="1"/>
    <col min="7707" max="7707" width="2" style="1" customWidth="1"/>
    <col min="7708" max="7710" width="5.140625" style="1" customWidth="1"/>
    <col min="7711" max="7946" width="9.140625" style="1"/>
    <col min="7947" max="7947" width="1.28515625" style="1" customWidth="1"/>
    <col min="7948" max="7950" width="4.5703125" style="1" customWidth="1"/>
    <col min="7951" max="7951" width="1.7109375" style="1" customWidth="1"/>
    <col min="7952" max="7954" width="5.28515625" style="1" customWidth="1"/>
    <col min="7955" max="7955" width="1.85546875" style="1" customWidth="1"/>
    <col min="7956" max="7958" width="5.140625" style="1" customWidth="1"/>
    <col min="7959" max="7959" width="2.28515625" style="1" customWidth="1"/>
    <col min="7960" max="7962" width="4.85546875" style="1" customWidth="1"/>
    <col min="7963" max="7963" width="2" style="1" customWidth="1"/>
    <col min="7964" max="7966" width="5.140625" style="1" customWidth="1"/>
    <col min="7967" max="8202" width="9.140625" style="1"/>
    <col min="8203" max="8203" width="1.28515625" style="1" customWidth="1"/>
    <col min="8204" max="8206" width="4.5703125" style="1" customWidth="1"/>
    <col min="8207" max="8207" width="1.7109375" style="1" customWidth="1"/>
    <col min="8208" max="8210" width="5.28515625" style="1" customWidth="1"/>
    <col min="8211" max="8211" width="1.85546875" style="1" customWidth="1"/>
    <col min="8212" max="8214" width="5.140625" style="1" customWidth="1"/>
    <col min="8215" max="8215" width="2.28515625" style="1" customWidth="1"/>
    <col min="8216" max="8218" width="4.85546875" style="1" customWidth="1"/>
    <col min="8219" max="8219" width="2" style="1" customWidth="1"/>
    <col min="8220" max="8222" width="5.140625" style="1" customWidth="1"/>
    <col min="8223" max="8458" width="9.140625" style="1"/>
    <col min="8459" max="8459" width="1.28515625" style="1" customWidth="1"/>
    <col min="8460" max="8462" width="4.5703125" style="1" customWidth="1"/>
    <col min="8463" max="8463" width="1.7109375" style="1" customWidth="1"/>
    <col min="8464" max="8466" width="5.28515625" style="1" customWidth="1"/>
    <col min="8467" max="8467" width="1.85546875" style="1" customWidth="1"/>
    <col min="8468" max="8470" width="5.140625" style="1" customWidth="1"/>
    <col min="8471" max="8471" width="2.28515625" style="1" customWidth="1"/>
    <col min="8472" max="8474" width="4.85546875" style="1" customWidth="1"/>
    <col min="8475" max="8475" width="2" style="1" customWidth="1"/>
    <col min="8476" max="8478" width="5.140625" style="1" customWidth="1"/>
    <col min="8479" max="8714" width="9.140625" style="1"/>
    <col min="8715" max="8715" width="1.28515625" style="1" customWidth="1"/>
    <col min="8716" max="8718" width="4.5703125" style="1" customWidth="1"/>
    <col min="8719" max="8719" width="1.7109375" style="1" customWidth="1"/>
    <col min="8720" max="8722" width="5.28515625" style="1" customWidth="1"/>
    <col min="8723" max="8723" width="1.85546875" style="1" customWidth="1"/>
    <col min="8724" max="8726" width="5.140625" style="1" customWidth="1"/>
    <col min="8727" max="8727" width="2.28515625" style="1" customWidth="1"/>
    <col min="8728" max="8730" width="4.85546875" style="1" customWidth="1"/>
    <col min="8731" max="8731" width="2" style="1" customWidth="1"/>
    <col min="8732" max="8734" width="5.140625" style="1" customWidth="1"/>
    <col min="8735" max="8970" width="9.140625" style="1"/>
    <col min="8971" max="8971" width="1.28515625" style="1" customWidth="1"/>
    <col min="8972" max="8974" width="4.5703125" style="1" customWidth="1"/>
    <col min="8975" max="8975" width="1.7109375" style="1" customWidth="1"/>
    <col min="8976" max="8978" width="5.28515625" style="1" customWidth="1"/>
    <col min="8979" max="8979" width="1.85546875" style="1" customWidth="1"/>
    <col min="8980" max="8982" width="5.140625" style="1" customWidth="1"/>
    <col min="8983" max="8983" width="2.28515625" style="1" customWidth="1"/>
    <col min="8984" max="8986" width="4.85546875" style="1" customWidth="1"/>
    <col min="8987" max="8987" width="2" style="1" customWidth="1"/>
    <col min="8988" max="8990" width="5.140625" style="1" customWidth="1"/>
    <col min="8991" max="9226" width="9.140625" style="1"/>
    <col min="9227" max="9227" width="1.28515625" style="1" customWidth="1"/>
    <col min="9228" max="9230" width="4.5703125" style="1" customWidth="1"/>
    <col min="9231" max="9231" width="1.7109375" style="1" customWidth="1"/>
    <col min="9232" max="9234" width="5.28515625" style="1" customWidth="1"/>
    <col min="9235" max="9235" width="1.85546875" style="1" customWidth="1"/>
    <col min="9236" max="9238" width="5.140625" style="1" customWidth="1"/>
    <col min="9239" max="9239" width="2.28515625" style="1" customWidth="1"/>
    <col min="9240" max="9242" width="4.85546875" style="1" customWidth="1"/>
    <col min="9243" max="9243" width="2" style="1" customWidth="1"/>
    <col min="9244" max="9246" width="5.140625" style="1" customWidth="1"/>
    <col min="9247" max="9482" width="9.140625" style="1"/>
    <col min="9483" max="9483" width="1.28515625" style="1" customWidth="1"/>
    <col min="9484" max="9486" width="4.5703125" style="1" customWidth="1"/>
    <col min="9487" max="9487" width="1.7109375" style="1" customWidth="1"/>
    <col min="9488" max="9490" width="5.28515625" style="1" customWidth="1"/>
    <col min="9491" max="9491" width="1.85546875" style="1" customWidth="1"/>
    <col min="9492" max="9494" width="5.140625" style="1" customWidth="1"/>
    <col min="9495" max="9495" width="2.28515625" style="1" customWidth="1"/>
    <col min="9496" max="9498" width="4.85546875" style="1" customWidth="1"/>
    <col min="9499" max="9499" width="2" style="1" customWidth="1"/>
    <col min="9500" max="9502" width="5.140625" style="1" customWidth="1"/>
    <col min="9503" max="9738" width="9.140625" style="1"/>
    <col min="9739" max="9739" width="1.28515625" style="1" customWidth="1"/>
    <col min="9740" max="9742" width="4.5703125" style="1" customWidth="1"/>
    <col min="9743" max="9743" width="1.7109375" style="1" customWidth="1"/>
    <col min="9744" max="9746" width="5.28515625" style="1" customWidth="1"/>
    <col min="9747" max="9747" width="1.85546875" style="1" customWidth="1"/>
    <col min="9748" max="9750" width="5.140625" style="1" customWidth="1"/>
    <col min="9751" max="9751" width="2.28515625" style="1" customWidth="1"/>
    <col min="9752" max="9754" width="4.85546875" style="1" customWidth="1"/>
    <col min="9755" max="9755" width="2" style="1" customWidth="1"/>
    <col min="9756" max="9758" width="5.140625" style="1" customWidth="1"/>
    <col min="9759" max="9994" width="9.140625" style="1"/>
    <col min="9995" max="9995" width="1.28515625" style="1" customWidth="1"/>
    <col min="9996" max="9998" width="4.5703125" style="1" customWidth="1"/>
    <col min="9999" max="9999" width="1.7109375" style="1" customWidth="1"/>
    <col min="10000" max="10002" width="5.28515625" style="1" customWidth="1"/>
    <col min="10003" max="10003" width="1.85546875" style="1" customWidth="1"/>
    <col min="10004" max="10006" width="5.140625" style="1" customWidth="1"/>
    <col min="10007" max="10007" width="2.28515625" style="1" customWidth="1"/>
    <col min="10008" max="10010" width="4.85546875" style="1" customWidth="1"/>
    <col min="10011" max="10011" width="2" style="1" customWidth="1"/>
    <col min="10012" max="10014" width="5.140625" style="1" customWidth="1"/>
    <col min="10015" max="10250" width="9.140625" style="1"/>
    <col min="10251" max="10251" width="1.28515625" style="1" customWidth="1"/>
    <col min="10252" max="10254" width="4.5703125" style="1" customWidth="1"/>
    <col min="10255" max="10255" width="1.7109375" style="1" customWidth="1"/>
    <col min="10256" max="10258" width="5.28515625" style="1" customWidth="1"/>
    <col min="10259" max="10259" width="1.85546875" style="1" customWidth="1"/>
    <col min="10260" max="10262" width="5.140625" style="1" customWidth="1"/>
    <col min="10263" max="10263" width="2.28515625" style="1" customWidth="1"/>
    <col min="10264" max="10266" width="4.85546875" style="1" customWidth="1"/>
    <col min="10267" max="10267" width="2" style="1" customWidth="1"/>
    <col min="10268" max="10270" width="5.140625" style="1" customWidth="1"/>
    <col min="10271" max="10506" width="9.140625" style="1"/>
    <col min="10507" max="10507" width="1.28515625" style="1" customWidth="1"/>
    <col min="10508" max="10510" width="4.5703125" style="1" customWidth="1"/>
    <col min="10511" max="10511" width="1.7109375" style="1" customWidth="1"/>
    <col min="10512" max="10514" width="5.28515625" style="1" customWidth="1"/>
    <col min="10515" max="10515" width="1.85546875" style="1" customWidth="1"/>
    <col min="10516" max="10518" width="5.140625" style="1" customWidth="1"/>
    <col min="10519" max="10519" width="2.28515625" style="1" customWidth="1"/>
    <col min="10520" max="10522" width="4.85546875" style="1" customWidth="1"/>
    <col min="10523" max="10523" width="2" style="1" customWidth="1"/>
    <col min="10524" max="10526" width="5.140625" style="1" customWidth="1"/>
    <col min="10527" max="10762" width="9.140625" style="1"/>
    <col min="10763" max="10763" width="1.28515625" style="1" customWidth="1"/>
    <col min="10764" max="10766" width="4.5703125" style="1" customWidth="1"/>
    <col min="10767" max="10767" width="1.7109375" style="1" customWidth="1"/>
    <col min="10768" max="10770" width="5.28515625" style="1" customWidth="1"/>
    <col min="10771" max="10771" width="1.85546875" style="1" customWidth="1"/>
    <col min="10772" max="10774" width="5.140625" style="1" customWidth="1"/>
    <col min="10775" max="10775" width="2.28515625" style="1" customWidth="1"/>
    <col min="10776" max="10778" width="4.85546875" style="1" customWidth="1"/>
    <col min="10779" max="10779" width="2" style="1" customWidth="1"/>
    <col min="10780" max="10782" width="5.140625" style="1" customWidth="1"/>
    <col min="10783" max="11018" width="9.140625" style="1"/>
    <col min="11019" max="11019" width="1.28515625" style="1" customWidth="1"/>
    <col min="11020" max="11022" width="4.5703125" style="1" customWidth="1"/>
    <col min="11023" max="11023" width="1.7109375" style="1" customWidth="1"/>
    <col min="11024" max="11026" width="5.28515625" style="1" customWidth="1"/>
    <col min="11027" max="11027" width="1.85546875" style="1" customWidth="1"/>
    <col min="11028" max="11030" width="5.140625" style="1" customWidth="1"/>
    <col min="11031" max="11031" width="2.28515625" style="1" customWidth="1"/>
    <col min="11032" max="11034" width="4.85546875" style="1" customWidth="1"/>
    <col min="11035" max="11035" width="2" style="1" customWidth="1"/>
    <col min="11036" max="11038" width="5.140625" style="1" customWidth="1"/>
    <col min="11039" max="11274" width="9.140625" style="1"/>
    <col min="11275" max="11275" width="1.28515625" style="1" customWidth="1"/>
    <col min="11276" max="11278" width="4.5703125" style="1" customWidth="1"/>
    <col min="11279" max="11279" width="1.7109375" style="1" customWidth="1"/>
    <col min="11280" max="11282" width="5.28515625" style="1" customWidth="1"/>
    <col min="11283" max="11283" width="1.85546875" style="1" customWidth="1"/>
    <col min="11284" max="11286" width="5.140625" style="1" customWidth="1"/>
    <col min="11287" max="11287" width="2.28515625" style="1" customWidth="1"/>
    <col min="11288" max="11290" width="4.85546875" style="1" customWidth="1"/>
    <col min="11291" max="11291" width="2" style="1" customWidth="1"/>
    <col min="11292" max="11294" width="5.140625" style="1" customWidth="1"/>
    <col min="11295" max="11530" width="9.140625" style="1"/>
    <col min="11531" max="11531" width="1.28515625" style="1" customWidth="1"/>
    <col min="11532" max="11534" width="4.5703125" style="1" customWidth="1"/>
    <col min="11535" max="11535" width="1.7109375" style="1" customWidth="1"/>
    <col min="11536" max="11538" width="5.28515625" style="1" customWidth="1"/>
    <col min="11539" max="11539" width="1.85546875" style="1" customWidth="1"/>
    <col min="11540" max="11542" width="5.140625" style="1" customWidth="1"/>
    <col min="11543" max="11543" width="2.28515625" style="1" customWidth="1"/>
    <col min="11544" max="11546" width="4.85546875" style="1" customWidth="1"/>
    <col min="11547" max="11547" width="2" style="1" customWidth="1"/>
    <col min="11548" max="11550" width="5.140625" style="1" customWidth="1"/>
    <col min="11551" max="11786" width="9.140625" style="1"/>
    <col min="11787" max="11787" width="1.28515625" style="1" customWidth="1"/>
    <col min="11788" max="11790" width="4.5703125" style="1" customWidth="1"/>
    <col min="11791" max="11791" width="1.7109375" style="1" customWidth="1"/>
    <col min="11792" max="11794" width="5.28515625" style="1" customWidth="1"/>
    <col min="11795" max="11795" width="1.85546875" style="1" customWidth="1"/>
    <col min="11796" max="11798" width="5.140625" style="1" customWidth="1"/>
    <col min="11799" max="11799" width="2.28515625" style="1" customWidth="1"/>
    <col min="11800" max="11802" width="4.85546875" style="1" customWidth="1"/>
    <col min="11803" max="11803" width="2" style="1" customWidth="1"/>
    <col min="11804" max="11806" width="5.140625" style="1" customWidth="1"/>
    <col min="11807" max="12042" width="9.140625" style="1"/>
    <col min="12043" max="12043" width="1.28515625" style="1" customWidth="1"/>
    <col min="12044" max="12046" width="4.5703125" style="1" customWidth="1"/>
    <col min="12047" max="12047" width="1.7109375" style="1" customWidth="1"/>
    <col min="12048" max="12050" width="5.28515625" style="1" customWidth="1"/>
    <col min="12051" max="12051" width="1.85546875" style="1" customWidth="1"/>
    <col min="12052" max="12054" width="5.140625" style="1" customWidth="1"/>
    <col min="12055" max="12055" width="2.28515625" style="1" customWidth="1"/>
    <col min="12056" max="12058" width="4.85546875" style="1" customWidth="1"/>
    <col min="12059" max="12059" width="2" style="1" customWidth="1"/>
    <col min="12060" max="12062" width="5.140625" style="1" customWidth="1"/>
    <col min="12063" max="12298" width="9.140625" style="1"/>
    <col min="12299" max="12299" width="1.28515625" style="1" customWidth="1"/>
    <col min="12300" max="12302" width="4.5703125" style="1" customWidth="1"/>
    <col min="12303" max="12303" width="1.7109375" style="1" customWidth="1"/>
    <col min="12304" max="12306" width="5.28515625" style="1" customWidth="1"/>
    <col min="12307" max="12307" width="1.85546875" style="1" customWidth="1"/>
    <col min="12308" max="12310" width="5.140625" style="1" customWidth="1"/>
    <col min="12311" max="12311" width="2.28515625" style="1" customWidth="1"/>
    <col min="12312" max="12314" width="4.85546875" style="1" customWidth="1"/>
    <col min="12315" max="12315" width="2" style="1" customWidth="1"/>
    <col min="12316" max="12318" width="5.140625" style="1" customWidth="1"/>
    <col min="12319" max="12554" width="9.140625" style="1"/>
    <col min="12555" max="12555" width="1.28515625" style="1" customWidth="1"/>
    <col min="12556" max="12558" width="4.5703125" style="1" customWidth="1"/>
    <col min="12559" max="12559" width="1.7109375" style="1" customWidth="1"/>
    <col min="12560" max="12562" width="5.28515625" style="1" customWidth="1"/>
    <col min="12563" max="12563" width="1.85546875" style="1" customWidth="1"/>
    <col min="12564" max="12566" width="5.140625" style="1" customWidth="1"/>
    <col min="12567" max="12567" width="2.28515625" style="1" customWidth="1"/>
    <col min="12568" max="12570" width="4.85546875" style="1" customWidth="1"/>
    <col min="12571" max="12571" width="2" style="1" customWidth="1"/>
    <col min="12572" max="12574" width="5.140625" style="1" customWidth="1"/>
    <col min="12575" max="12810" width="9.140625" style="1"/>
    <col min="12811" max="12811" width="1.28515625" style="1" customWidth="1"/>
    <col min="12812" max="12814" width="4.5703125" style="1" customWidth="1"/>
    <col min="12815" max="12815" width="1.7109375" style="1" customWidth="1"/>
    <col min="12816" max="12818" width="5.28515625" style="1" customWidth="1"/>
    <col min="12819" max="12819" width="1.85546875" style="1" customWidth="1"/>
    <col min="12820" max="12822" width="5.140625" style="1" customWidth="1"/>
    <col min="12823" max="12823" width="2.28515625" style="1" customWidth="1"/>
    <col min="12824" max="12826" width="4.85546875" style="1" customWidth="1"/>
    <col min="12827" max="12827" width="2" style="1" customWidth="1"/>
    <col min="12828" max="12830" width="5.140625" style="1" customWidth="1"/>
    <col min="12831" max="13066" width="9.140625" style="1"/>
    <col min="13067" max="13067" width="1.28515625" style="1" customWidth="1"/>
    <col min="13068" max="13070" width="4.5703125" style="1" customWidth="1"/>
    <col min="13071" max="13071" width="1.7109375" style="1" customWidth="1"/>
    <col min="13072" max="13074" width="5.28515625" style="1" customWidth="1"/>
    <col min="13075" max="13075" width="1.85546875" style="1" customWidth="1"/>
    <col min="13076" max="13078" width="5.140625" style="1" customWidth="1"/>
    <col min="13079" max="13079" width="2.28515625" style="1" customWidth="1"/>
    <col min="13080" max="13082" width="4.85546875" style="1" customWidth="1"/>
    <col min="13083" max="13083" width="2" style="1" customWidth="1"/>
    <col min="13084" max="13086" width="5.140625" style="1" customWidth="1"/>
    <col min="13087" max="13322" width="9.140625" style="1"/>
    <col min="13323" max="13323" width="1.28515625" style="1" customWidth="1"/>
    <col min="13324" max="13326" width="4.5703125" style="1" customWidth="1"/>
    <col min="13327" max="13327" width="1.7109375" style="1" customWidth="1"/>
    <col min="13328" max="13330" width="5.28515625" style="1" customWidth="1"/>
    <col min="13331" max="13331" width="1.85546875" style="1" customWidth="1"/>
    <col min="13332" max="13334" width="5.140625" style="1" customWidth="1"/>
    <col min="13335" max="13335" width="2.28515625" style="1" customWidth="1"/>
    <col min="13336" max="13338" width="4.85546875" style="1" customWidth="1"/>
    <col min="13339" max="13339" width="2" style="1" customWidth="1"/>
    <col min="13340" max="13342" width="5.140625" style="1" customWidth="1"/>
    <col min="13343" max="13578" width="9.140625" style="1"/>
    <col min="13579" max="13579" width="1.28515625" style="1" customWidth="1"/>
    <col min="13580" max="13582" width="4.5703125" style="1" customWidth="1"/>
    <col min="13583" max="13583" width="1.7109375" style="1" customWidth="1"/>
    <col min="13584" max="13586" width="5.28515625" style="1" customWidth="1"/>
    <col min="13587" max="13587" width="1.85546875" style="1" customWidth="1"/>
    <col min="13588" max="13590" width="5.140625" style="1" customWidth="1"/>
    <col min="13591" max="13591" width="2.28515625" style="1" customWidth="1"/>
    <col min="13592" max="13594" width="4.85546875" style="1" customWidth="1"/>
    <col min="13595" max="13595" width="2" style="1" customWidth="1"/>
    <col min="13596" max="13598" width="5.140625" style="1" customWidth="1"/>
    <col min="13599" max="13834" width="9.140625" style="1"/>
    <col min="13835" max="13835" width="1.28515625" style="1" customWidth="1"/>
    <col min="13836" max="13838" width="4.5703125" style="1" customWidth="1"/>
    <col min="13839" max="13839" width="1.7109375" style="1" customWidth="1"/>
    <col min="13840" max="13842" width="5.28515625" style="1" customWidth="1"/>
    <col min="13843" max="13843" width="1.85546875" style="1" customWidth="1"/>
    <col min="13844" max="13846" width="5.140625" style="1" customWidth="1"/>
    <col min="13847" max="13847" width="2.28515625" style="1" customWidth="1"/>
    <col min="13848" max="13850" width="4.85546875" style="1" customWidth="1"/>
    <col min="13851" max="13851" width="2" style="1" customWidth="1"/>
    <col min="13852" max="13854" width="5.140625" style="1" customWidth="1"/>
    <col min="13855" max="14090" width="9.140625" style="1"/>
    <col min="14091" max="14091" width="1.28515625" style="1" customWidth="1"/>
    <col min="14092" max="14094" width="4.5703125" style="1" customWidth="1"/>
    <col min="14095" max="14095" width="1.7109375" style="1" customWidth="1"/>
    <col min="14096" max="14098" width="5.28515625" style="1" customWidth="1"/>
    <col min="14099" max="14099" width="1.85546875" style="1" customWidth="1"/>
    <col min="14100" max="14102" width="5.140625" style="1" customWidth="1"/>
    <col min="14103" max="14103" width="2.28515625" style="1" customWidth="1"/>
    <col min="14104" max="14106" width="4.85546875" style="1" customWidth="1"/>
    <col min="14107" max="14107" width="2" style="1" customWidth="1"/>
    <col min="14108" max="14110" width="5.140625" style="1" customWidth="1"/>
    <col min="14111" max="14346" width="9.140625" style="1"/>
    <col min="14347" max="14347" width="1.28515625" style="1" customWidth="1"/>
    <col min="14348" max="14350" width="4.5703125" style="1" customWidth="1"/>
    <col min="14351" max="14351" width="1.7109375" style="1" customWidth="1"/>
    <col min="14352" max="14354" width="5.28515625" style="1" customWidth="1"/>
    <col min="14355" max="14355" width="1.85546875" style="1" customWidth="1"/>
    <col min="14356" max="14358" width="5.140625" style="1" customWidth="1"/>
    <col min="14359" max="14359" width="2.28515625" style="1" customWidth="1"/>
    <col min="14360" max="14362" width="4.85546875" style="1" customWidth="1"/>
    <col min="14363" max="14363" width="2" style="1" customWidth="1"/>
    <col min="14364" max="14366" width="5.140625" style="1" customWidth="1"/>
    <col min="14367" max="14602" width="9.140625" style="1"/>
    <col min="14603" max="14603" width="1.28515625" style="1" customWidth="1"/>
    <col min="14604" max="14606" width="4.5703125" style="1" customWidth="1"/>
    <col min="14607" max="14607" width="1.7109375" style="1" customWidth="1"/>
    <col min="14608" max="14610" width="5.28515625" style="1" customWidth="1"/>
    <col min="14611" max="14611" width="1.85546875" style="1" customWidth="1"/>
    <col min="14612" max="14614" width="5.140625" style="1" customWidth="1"/>
    <col min="14615" max="14615" width="2.28515625" style="1" customWidth="1"/>
    <col min="14616" max="14618" width="4.85546875" style="1" customWidth="1"/>
    <col min="14619" max="14619" width="2" style="1" customWidth="1"/>
    <col min="14620" max="14622" width="5.140625" style="1" customWidth="1"/>
    <col min="14623" max="14858" width="9.140625" style="1"/>
    <col min="14859" max="14859" width="1.28515625" style="1" customWidth="1"/>
    <col min="14860" max="14862" width="4.5703125" style="1" customWidth="1"/>
    <col min="14863" max="14863" width="1.7109375" style="1" customWidth="1"/>
    <col min="14864" max="14866" width="5.28515625" style="1" customWidth="1"/>
    <col min="14867" max="14867" width="1.85546875" style="1" customWidth="1"/>
    <col min="14868" max="14870" width="5.140625" style="1" customWidth="1"/>
    <col min="14871" max="14871" width="2.28515625" style="1" customWidth="1"/>
    <col min="14872" max="14874" width="4.85546875" style="1" customWidth="1"/>
    <col min="14875" max="14875" width="2" style="1" customWidth="1"/>
    <col min="14876" max="14878" width="5.140625" style="1" customWidth="1"/>
    <col min="14879" max="15114" width="9.140625" style="1"/>
    <col min="15115" max="15115" width="1.28515625" style="1" customWidth="1"/>
    <col min="15116" max="15118" width="4.5703125" style="1" customWidth="1"/>
    <col min="15119" max="15119" width="1.7109375" style="1" customWidth="1"/>
    <col min="15120" max="15122" width="5.28515625" style="1" customWidth="1"/>
    <col min="15123" max="15123" width="1.85546875" style="1" customWidth="1"/>
    <col min="15124" max="15126" width="5.140625" style="1" customWidth="1"/>
    <col min="15127" max="15127" width="2.28515625" style="1" customWidth="1"/>
    <col min="15128" max="15130" width="4.85546875" style="1" customWidth="1"/>
    <col min="15131" max="15131" width="2" style="1" customWidth="1"/>
    <col min="15132" max="15134" width="5.140625" style="1" customWidth="1"/>
    <col min="15135" max="15370" width="9.140625" style="1"/>
    <col min="15371" max="15371" width="1.28515625" style="1" customWidth="1"/>
    <col min="15372" max="15374" width="4.5703125" style="1" customWidth="1"/>
    <col min="15375" max="15375" width="1.7109375" style="1" customWidth="1"/>
    <col min="15376" max="15378" width="5.28515625" style="1" customWidth="1"/>
    <col min="15379" max="15379" width="1.85546875" style="1" customWidth="1"/>
    <col min="15380" max="15382" width="5.140625" style="1" customWidth="1"/>
    <col min="15383" max="15383" width="2.28515625" style="1" customWidth="1"/>
    <col min="15384" max="15386" width="4.85546875" style="1" customWidth="1"/>
    <col min="15387" max="15387" width="2" style="1" customWidth="1"/>
    <col min="15388" max="15390" width="5.140625" style="1" customWidth="1"/>
    <col min="15391" max="15626" width="9.140625" style="1"/>
    <col min="15627" max="15627" width="1.28515625" style="1" customWidth="1"/>
    <col min="15628" max="15630" width="4.5703125" style="1" customWidth="1"/>
    <col min="15631" max="15631" width="1.7109375" style="1" customWidth="1"/>
    <col min="15632" max="15634" width="5.28515625" style="1" customWidth="1"/>
    <col min="15635" max="15635" width="1.85546875" style="1" customWidth="1"/>
    <col min="15636" max="15638" width="5.140625" style="1" customWidth="1"/>
    <col min="15639" max="15639" width="2.28515625" style="1" customWidth="1"/>
    <col min="15640" max="15642" width="4.85546875" style="1" customWidth="1"/>
    <col min="15643" max="15643" width="2" style="1" customWidth="1"/>
    <col min="15644" max="15646" width="5.140625" style="1" customWidth="1"/>
    <col min="15647" max="15882" width="9.140625" style="1"/>
    <col min="15883" max="15883" width="1.28515625" style="1" customWidth="1"/>
    <col min="15884" max="15886" width="4.5703125" style="1" customWidth="1"/>
    <col min="15887" max="15887" width="1.7109375" style="1" customWidth="1"/>
    <col min="15888" max="15890" width="5.28515625" style="1" customWidth="1"/>
    <col min="15891" max="15891" width="1.85546875" style="1" customWidth="1"/>
    <col min="15892" max="15894" width="5.140625" style="1" customWidth="1"/>
    <col min="15895" max="15895" width="2.28515625" style="1" customWidth="1"/>
    <col min="15896" max="15898" width="4.85546875" style="1" customWidth="1"/>
    <col min="15899" max="15899" width="2" style="1" customWidth="1"/>
    <col min="15900" max="15902" width="5.140625" style="1" customWidth="1"/>
    <col min="15903" max="16138" width="9.140625" style="1"/>
    <col min="16139" max="16139" width="1.28515625" style="1" customWidth="1"/>
    <col min="16140" max="16142" width="4.5703125" style="1" customWidth="1"/>
    <col min="16143" max="16143" width="1.7109375" style="1" customWidth="1"/>
    <col min="16144" max="16146" width="5.28515625" style="1" customWidth="1"/>
    <col min="16147" max="16147" width="1.85546875" style="1" customWidth="1"/>
    <col min="16148" max="16150" width="5.140625" style="1" customWidth="1"/>
    <col min="16151" max="16151" width="2.28515625" style="1" customWidth="1"/>
    <col min="16152" max="16154" width="4.85546875" style="1" customWidth="1"/>
    <col min="16155" max="16155" width="2" style="1" customWidth="1"/>
    <col min="16156" max="16158" width="5.140625" style="1" customWidth="1"/>
    <col min="16159" max="16384" width="9.140625" style="1"/>
  </cols>
  <sheetData>
    <row r="1" spans="1:31" x14ac:dyDescent="0.2">
      <c r="A1" s="1" t="s">
        <v>4</v>
      </c>
    </row>
    <row r="2" spans="1:31" ht="33.75" customHeight="1" thickBot="1" x14ac:dyDescent="0.3">
      <c r="A2" s="31" t="s">
        <v>95</v>
      </c>
      <c r="B2" s="28"/>
      <c r="Z2" s="13"/>
      <c r="AA2" s="13"/>
      <c r="AB2" s="13"/>
      <c r="AC2" s="13"/>
      <c r="AD2" s="13"/>
      <c r="AE2" s="13"/>
    </row>
    <row r="3" spans="1:31" ht="12.75" customHeight="1" x14ac:dyDescent="0.2">
      <c r="A3" s="32" t="s">
        <v>42</v>
      </c>
      <c r="B3" s="32"/>
      <c r="C3" s="40" t="s">
        <v>2</v>
      </c>
      <c r="D3" s="40"/>
      <c r="E3" s="40"/>
      <c r="F3" s="40"/>
      <c r="G3" s="40"/>
      <c r="H3" s="32"/>
      <c r="I3" s="40" t="s">
        <v>0</v>
      </c>
      <c r="J3" s="40"/>
      <c r="K3" s="40"/>
      <c r="L3" s="40"/>
      <c r="M3" s="40"/>
      <c r="N3" s="32"/>
      <c r="O3" s="40" t="s">
        <v>1</v>
      </c>
      <c r="P3" s="40"/>
      <c r="Q3" s="40"/>
      <c r="R3" s="40"/>
      <c r="S3" s="40"/>
      <c r="T3" s="32"/>
      <c r="U3" s="40" t="s">
        <v>43</v>
      </c>
      <c r="V3" s="40"/>
      <c r="W3" s="40"/>
      <c r="X3" s="40"/>
      <c r="Y3" s="40"/>
      <c r="AA3" s="40" t="s">
        <v>44</v>
      </c>
      <c r="AB3" s="40"/>
      <c r="AC3" s="40"/>
      <c r="AD3" s="40"/>
      <c r="AE3" s="40"/>
    </row>
    <row r="4" spans="1:31" x14ac:dyDescent="0.2">
      <c r="A4" s="2" t="s">
        <v>45</v>
      </c>
      <c r="B4" s="2"/>
      <c r="C4" s="2">
        <v>2007</v>
      </c>
      <c r="D4" s="2">
        <v>2011</v>
      </c>
      <c r="E4" s="2">
        <v>2015</v>
      </c>
      <c r="F4" s="2">
        <v>2019</v>
      </c>
      <c r="G4" s="2">
        <v>2023</v>
      </c>
      <c r="H4" s="2"/>
      <c r="I4" s="2">
        <v>2007</v>
      </c>
      <c r="J4" s="2">
        <v>2011</v>
      </c>
      <c r="K4" s="2">
        <v>2015</v>
      </c>
      <c r="L4" s="2">
        <v>2019</v>
      </c>
      <c r="M4" s="2">
        <v>2023</v>
      </c>
      <c r="N4" s="2"/>
      <c r="O4" s="2">
        <v>2007</v>
      </c>
      <c r="P4" s="2">
        <v>2011</v>
      </c>
      <c r="Q4" s="2">
        <v>2015</v>
      </c>
      <c r="R4" s="2">
        <v>2019</v>
      </c>
      <c r="S4" s="2">
        <v>2023</v>
      </c>
      <c r="T4" s="2"/>
      <c r="U4" s="2">
        <v>2007</v>
      </c>
      <c r="V4" s="2">
        <v>2011</v>
      </c>
      <c r="W4" s="2">
        <v>2015</v>
      </c>
      <c r="X4" s="2">
        <v>2019</v>
      </c>
      <c r="Y4" s="2">
        <v>2023</v>
      </c>
      <c r="Z4" s="2"/>
      <c r="AA4" s="2">
        <v>2007</v>
      </c>
      <c r="AB4" s="2">
        <v>2011</v>
      </c>
      <c r="AC4" s="2">
        <v>2015</v>
      </c>
      <c r="AD4" s="2">
        <v>2019</v>
      </c>
      <c r="AE4" s="2">
        <v>2023</v>
      </c>
    </row>
    <row r="5" spans="1:31" x14ac:dyDescent="0.2">
      <c r="A5" s="20" t="s">
        <v>2</v>
      </c>
      <c r="B5" s="20"/>
      <c r="C5" s="20">
        <f>SUM(C6:C14)</f>
        <v>245</v>
      </c>
      <c r="D5" s="20">
        <f>SUM(D6:D14)</f>
        <v>261</v>
      </c>
      <c r="E5" s="20">
        <f>SUM(E6:E14)</f>
        <v>254</v>
      </c>
      <c r="F5" s="20">
        <f>SUM(F6:F14)</f>
        <v>239</v>
      </c>
      <c r="G5" s="20">
        <f>SUM(G6:G14)</f>
        <v>205</v>
      </c>
      <c r="H5" s="20"/>
      <c r="I5" s="20">
        <f>SUM(I6:I14)</f>
        <v>88</v>
      </c>
      <c r="J5" s="20">
        <f>SUM(J6:J14)</f>
        <v>98</v>
      </c>
      <c r="K5" s="20">
        <f>SUM(K6:K14)</f>
        <v>102</v>
      </c>
      <c r="L5" s="20">
        <f>SUM(L6:L14)</f>
        <v>85</v>
      </c>
      <c r="M5" s="20">
        <f>SUM(M6:M14)</f>
        <v>82</v>
      </c>
      <c r="N5" s="33"/>
      <c r="O5" s="20">
        <f>SUM(O6:O14)</f>
        <v>157</v>
      </c>
      <c r="P5" s="20">
        <f>SUM(P6:P14)</f>
        <v>163</v>
      </c>
      <c r="Q5" s="20">
        <f>SUM(Q6:Q14)</f>
        <v>152</v>
      </c>
      <c r="R5" s="20">
        <f>SUM(R6:R14)</f>
        <v>154</v>
      </c>
      <c r="S5" s="20">
        <f>SUM(S6:S14)</f>
        <v>123</v>
      </c>
      <c r="T5" s="20"/>
      <c r="U5" s="18">
        <f t="shared" ref="U5:Y11" si="0">IF(I5="-","-",I5/C5*100)</f>
        <v>35.918367346938773</v>
      </c>
      <c r="V5" s="18">
        <f t="shared" si="0"/>
        <v>37.547892720306514</v>
      </c>
      <c r="W5" s="18">
        <f t="shared" si="0"/>
        <v>40.15748031496063</v>
      </c>
      <c r="X5" s="18">
        <f t="shared" si="0"/>
        <v>35.564853556485353</v>
      </c>
      <c r="Y5" s="18">
        <f t="shared" si="0"/>
        <v>40</v>
      </c>
      <c r="Z5" s="18"/>
      <c r="AA5" s="18">
        <f t="shared" ref="AA5:AE11" si="1">IF(O5="-","-",O5/C5*100)</f>
        <v>64.08163265306122</v>
      </c>
      <c r="AB5" s="18">
        <f t="shared" si="1"/>
        <v>62.452107279693493</v>
      </c>
      <c r="AC5" s="18">
        <f t="shared" si="1"/>
        <v>59.842519685039377</v>
      </c>
      <c r="AD5" s="18">
        <f t="shared" si="1"/>
        <v>64.43514644351464</v>
      </c>
      <c r="AE5" s="18">
        <f t="shared" si="1"/>
        <v>60</v>
      </c>
    </row>
    <row r="6" spans="1:31" ht="17.25" customHeight="1" x14ac:dyDescent="0.2">
      <c r="A6" s="1" t="s">
        <v>28</v>
      </c>
      <c r="C6" s="7">
        <f t="shared" ref="C6:G11" si="2">SUM(I6,O6)</f>
        <v>48</v>
      </c>
      <c r="D6" s="7">
        <f t="shared" si="2"/>
        <v>43</v>
      </c>
      <c r="E6" s="7">
        <f t="shared" si="2"/>
        <v>41</v>
      </c>
      <c r="F6" s="7">
        <f t="shared" si="2"/>
        <v>48</v>
      </c>
      <c r="G6" s="7">
        <f t="shared" si="2"/>
        <v>38</v>
      </c>
      <c r="I6" s="7">
        <v>12</v>
      </c>
      <c r="J6" s="7">
        <v>11</v>
      </c>
      <c r="K6" s="7">
        <v>17</v>
      </c>
      <c r="L6" s="7">
        <v>16</v>
      </c>
      <c r="M6" s="7">
        <v>13</v>
      </c>
      <c r="N6" s="7"/>
      <c r="O6" s="7">
        <v>36</v>
      </c>
      <c r="P6" s="7">
        <v>32</v>
      </c>
      <c r="Q6" s="7">
        <v>24</v>
      </c>
      <c r="R6" s="7">
        <v>32</v>
      </c>
      <c r="S6" s="7">
        <v>25</v>
      </c>
      <c r="U6" s="14">
        <f t="shared" si="0"/>
        <v>25</v>
      </c>
      <c r="V6" s="14">
        <f t="shared" si="0"/>
        <v>25.581395348837212</v>
      </c>
      <c r="W6" s="14">
        <f t="shared" si="0"/>
        <v>41.463414634146339</v>
      </c>
      <c r="X6" s="14">
        <f t="shared" si="0"/>
        <v>33.333333333333329</v>
      </c>
      <c r="Y6" s="14">
        <f t="shared" si="0"/>
        <v>34.210526315789473</v>
      </c>
      <c r="Z6" s="14"/>
      <c r="AA6" s="14">
        <f t="shared" si="1"/>
        <v>75</v>
      </c>
      <c r="AB6" s="14">
        <f t="shared" si="1"/>
        <v>74.418604651162795</v>
      </c>
      <c r="AC6" s="14">
        <f t="shared" si="1"/>
        <v>58.536585365853654</v>
      </c>
      <c r="AD6" s="14">
        <f t="shared" si="1"/>
        <v>66.666666666666657</v>
      </c>
      <c r="AE6" s="14">
        <f t="shared" si="1"/>
        <v>65.789473684210535</v>
      </c>
    </row>
    <row r="7" spans="1:31" x14ac:dyDescent="0.2">
      <c r="A7" s="1" t="s">
        <v>29</v>
      </c>
      <c r="C7" s="7">
        <f t="shared" si="2"/>
        <v>62</v>
      </c>
      <c r="D7" s="7">
        <f t="shared" si="2"/>
        <v>59</v>
      </c>
      <c r="E7" s="7">
        <f t="shared" si="2"/>
        <v>50</v>
      </c>
      <c r="F7" s="7">
        <f t="shared" si="2"/>
        <v>39</v>
      </c>
      <c r="G7" s="7">
        <f t="shared" si="2"/>
        <v>39</v>
      </c>
      <c r="I7" s="7">
        <v>26</v>
      </c>
      <c r="J7" s="7">
        <v>19</v>
      </c>
      <c r="K7" s="7">
        <v>19</v>
      </c>
      <c r="L7" s="7">
        <v>19</v>
      </c>
      <c r="M7" s="7">
        <v>16</v>
      </c>
      <c r="N7" s="7"/>
      <c r="O7" s="7">
        <v>36</v>
      </c>
      <c r="P7" s="7">
        <v>40</v>
      </c>
      <c r="Q7" s="7">
        <v>31</v>
      </c>
      <c r="R7" s="7">
        <v>20</v>
      </c>
      <c r="S7" s="7">
        <v>23</v>
      </c>
      <c r="U7" s="14">
        <f t="shared" si="0"/>
        <v>41.935483870967744</v>
      </c>
      <c r="V7" s="14">
        <f t="shared" si="0"/>
        <v>32.20338983050847</v>
      </c>
      <c r="W7" s="14">
        <f t="shared" si="0"/>
        <v>38</v>
      </c>
      <c r="X7" s="14">
        <f t="shared" si="0"/>
        <v>48.717948717948715</v>
      </c>
      <c r="Y7" s="14">
        <f t="shared" si="0"/>
        <v>41.025641025641022</v>
      </c>
      <c r="Z7" s="14"/>
      <c r="AA7" s="14">
        <f t="shared" si="1"/>
        <v>58.064516129032263</v>
      </c>
      <c r="AB7" s="14">
        <f t="shared" si="1"/>
        <v>67.796610169491515</v>
      </c>
      <c r="AC7" s="14">
        <f t="shared" si="1"/>
        <v>62</v>
      </c>
      <c r="AD7" s="14">
        <f t="shared" si="1"/>
        <v>51.282051282051277</v>
      </c>
      <c r="AE7" s="14">
        <f t="shared" si="1"/>
        <v>58.974358974358978</v>
      </c>
    </row>
    <row r="8" spans="1:31" x14ac:dyDescent="0.2">
      <c r="A8" s="1" t="s">
        <v>46</v>
      </c>
      <c r="C8" s="7">
        <f t="shared" si="2"/>
        <v>23</v>
      </c>
      <c r="D8" s="7">
        <f t="shared" si="2"/>
        <v>32</v>
      </c>
      <c r="E8" s="7">
        <f t="shared" si="2"/>
        <v>35</v>
      </c>
      <c r="F8" s="7">
        <f t="shared" si="2"/>
        <v>29</v>
      </c>
      <c r="G8" s="7">
        <f t="shared" si="2"/>
        <v>26</v>
      </c>
      <c r="I8" s="7">
        <v>8</v>
      </c>
      <c r="J8" s="7">
        <v>14</v>
      </c>
      <c r="K8" s="7">
        <v>13</v>
      </c>
      <c r="L8" s="7">
        <v>10</v>
      </c>
      <c r="M8" s="7">
        <v>11</v>
      </c>
      <c r="N8" s="7"/>
      <c r="O8" s="7">
        <v>15</v>
      </c>
      <c r="P8" s="7">
        <v>18</v>
      </c>
      <c r="Q8" s="7">
        <v>22</v>
      </c>
      <c r="R8" s="7">
        <v>19</v>
      </c>
      <c r="S8" s="7">
        <v>15</v>
      </c>
      <c r="U8" s="14">
        <f t="shared" si="0"/>
        <v>34.782608695652172</v>
      </c>
      <c r="V8" s="14">
        <f t="shared" si="0"/>
        <v>43.75</v>
      </c>
      <c r="W8" s="14">
        <f t="shared" si="0"/>
        <v>37.142857142857146</v>
      </c>
      <c r="X8" s="14">
        <f t="shared" si="0"/>
        <v>34.482758620689658</v>
      </c>
      <c r="Y8" s="14">
        <f t="shared" si="0"/>
        <v>42.307692307692307</v>
      </c>
      <c r="Z8" s="14"/>
      <c r="AA8" s="14">
        <f t="shared" si="1"/>
        <v>65.217391304347828</v>
      </c>
      <c r="AB8" s="14">
        <f t="shared" si="1"/>
        <v>56.25</v>
      </c>
      <c r="AC8" s="14">
        <f t="shared" si="1"/>
        <v>62.857142857142854</v>
      </c>
      <c r="AD8" s="14">
        <f t="shared" si="1"/>
        <v>65.517241379310349</v>
      </c>
      <c r="AE8" s="14">
        <f t="shared" si="1"/>
        <v>57.692307692307686</v>
      </c>
    </row>
    <row r="9" spans="1:31" x14ac:dyDescent="0.2">
      <c r="A9" s="1" t="s">
        <v>32</v>
      </c>
      <c r="C9" s="7">
        <f t="shared" si="2"/>
        <v>38</v>
      </c>
      <c r="D9" s="7">
        <f t="shared" si="2"/>
        <v>34</v>
      </c>
      <c r="E9" s="7">
        <f t="shared" si="2"/>
        <v>34</v>
      </c>
      <c r="F9" s="7">
        <f t="shared" si="2"/>
        <v>42</v>
      </c>
      <c r="G9" s="7">
        <f t="shared" si="2"/>
        <v>37</v>
      </c>
      <c r="I9" s="7">
        <v>12</v>
      </c>
      <c r="J9" s="7">
        <v>15</v>
      </c>
      <c r="K9" s="7">
        <v>10</v>
      </c>
      <c r="L9" s="7">
        <v>8</v>
      </c>
      <c r="M9" s="7">
        <v>11</v>
      </c>
      <c r="N9" s="7"/>
      <c r="O9" s="7">
        <v>26</v>
      </c>
      <c r="P9" s="7">
        <v>19</v>
      </c>
      <c r="Q9" s="7">
        <v>24</v>
      </c>
      <c r="R9" s="7">
        <v>34</v>
      </c>
      <c r="S9" s="7">
        <v>26</v>
      </c>
      <c r="U9" s="14">
        <f t="shared" si="0"/>
        <v>31.578947368421051</v>
      </c>
      <c r="V9" s="14">
        <f t="shared" si="0"/>
        <v>44.117647058823529</v>
      </c>
      <c r="W9" s="14">
        <f t="shared" si="0"/>
        <v>29.411764705882355</v>
      </c>
      <c r="X9" s="14">
        <f t="shared" si="0"/>
        <v>19.047619047619047</v>
      </c>
      <c r="Y9" s="14">
        <f t="shared" si="0"/>
        <v>29.72972972972973</v>
      </c>
      <c r="Z9" s="14"/>
      <c r="AA9" s="14">
        <f t="shared" si="1"/>
        <v>68.421052631578945</v>
      </c>
      <c r="AB9" s="14">
        <f t="shared" si="1"/>
        <v>55.882352941176471</v>
      </c>
      <c r="AC9" s="14">
        <f t="shared" si="1"/>
        <v>70.588235294117652</v>
      </c>
      <c r="AD9" s="14">
        <f t="shared" si="1"/>
        <v>80.952380952380949</v>
      </c>
      <c r="AE9" s="14">
        <f t="shared" si="1"/>
        <v>70.270270270270274</v>
      </c>
    </row>
    <row r="10" spans="1:31" x14ac:dyDescent="0.2">
      <c r="A10" s="1" t="s">
        <v>31</v>
      </c>
      <c r="C10" s="7">
        <f t="shared" si="2"/>
        <v>51</v>
      </c>
      <c r="D10" s="7">
        <f t="shared" si="2"/>
        <v>51</v>
      </c>
      <c r="E10" s="7">
        <f t="shared" si="2"/>
        <v>53</v>
      </c>
      <c r="F10" s="7">
        <f t="shared" si="2"/>
        <v>34</v>
      </c>
      <c r="G10" s="7">
        <f t="shared" si="2"/>
        <v>34</v>
      </c>
      <c r="I10" s="7">
        <v>25</v>
      </c>
      <c r="J10" s="7">
        <v>29</v>
      </c>
      <c r="K10" s="7">
        <v>30</v>
      </c>
      <c r="L10" s="7">
        <v>17</v>
      </c>
      <c r="M10" s="7">
        <v>17</v>
      </c>
      <c r="N10" s="7"/>
      <c r="O10" s="7">
        <v>26</v>
      </c>
      <c r="P10" s="7">
        <v>22</v>
      </c>
      <c r="Q10" s="7">
        <v>23</v>
      </c>
      <c r="R10" s="7">
        <v>17</v>
      </c>
      <c r="S10" s="7">
        <v>17</v>
      </c>
      <c r="U10" s="14">
        <f t="shared" si="0"/>
        <v>49.019607843137251</v>
      </c>
      <c r="V10" s="14">
        <f t="shared" si="0"/>
        <v>56.862745098039213</v>
      </c>
      <c r="W10" s="14">
        <f t="shared" si="0"/>
        <v>56.60377358490566</v>
      </c>
      <c r="X10" s="14">
        <f t="shared" si="0"/>
        <v>50</v>
      </c>
      <c r="Y10" s="14">
        <f t="shared" si="0"/>
        <v>50</v>
      </c>
      <c r="Z10" s="14"/>
      <c r="AA10" s="14">
        <f t="shared" si="1"/>
        <v>50.980392156862742</v>
      </c>
      <c r="AB10" s="14">
        <f t="shared" si="1"/>
        <v>43.137254901960787</v>
      </c>
      <c r="AC10" s="14">
        <f t="shared" si="1"/>
        <v>43.39622641509434</v>
      </c>
      <c r="AD10" s="14">
        <f t="shared" si="1"/>
        <v>50</v>
      </c>
      <c r="AE10" s="14">
        <f t="shared" si="1"/>
        <v>50</v>
      </c>
    </row>
    <row r="11" spans="1:31" ht="17.25" customHeight="1" x14ac:dyDescent="0.2">
      <c r="A11" s="1" t="s">
        <v>27</v>
      </c>
      <c r="C11" s="7">
        <f t="shared" si="2"/>
        <v>21</v>
      </c>
      <c r="D11" s="7">
        <f t="shared" si="2"/>
        <v>41</v>
      </c>
      <c r="E11" s="7">
        <f t="shared" si="2"/>
        <v>32</v>
      </c>
      <c r="F11" s="7">
        <f t="shared" si="2"/>
        <v>19</v>
      </c>
      <c r="G11" s="7">
        <f t="shared" si="2"/>
        <v>10</v>
      </c>
      <c r="I11" s="7">
        <v>4</v>
      </c>
      <c r="J11" s="7">
        <v>10</v>
      </c>
      <c r="K11" s="7">
        <v>9</v>
      </c>
      <c r="L11" s="7">
        <v>6</v>
      </c>
      <c r="M11" s="7">
        <v>5</v>
      </c>
      <c r="N11" s="7"/>
      <c r="O11" s="7">
        <v>17</v>
      </c>
      <c r="P11" s="7">
        <v>31</v>
      </c>
      <c r="Q11" s="7">
        <v>23</v>
      </c>
      <c r="R11" s="7">
        <v>13</v>
      </c>
      <c r="S11" s="7">
        <v>5</v>
      </c>
      <c r="U11" s="14">
        <f t="shared" si="0"/>
        <v>19.047619047619047</v>
      </c>
      <c r="V11" s="14">
        <f t="shared" si="0"/>
        <v>24.390243902439025</v>
      </c>
      <c r="W11" s="14">
        <f t="shared" si="0"/>
        <v>28.125</v>
      </c>
      <c r="X11" s="14">
        <f t="shared" si="0"/>
        <v>31.578947368421051</v>
      </c>
      <c r="Y11" s="14">
        <f t="shared" si="0"/>
        <v>50</v>
      </c>
      <c r="Z11" s="14"/>
      <c r="AA11" s="14">
        <f t="shared" si="1"/>
        <v>80.952380952380949</v>
      </c>
      <c r="AB11" s="14">
        <f t="shared" si="1"/>
        <v>75.609756097560975</v>
      </c>
      <c r="AC11" s="14">
        <f t="shared" si="1"/>
        <v>71.875</v>
      </c>
      <c r="AD11" s="14">
        <f t="shared" si="1"/>
        <v>68.421052631578945</v>
      </c>
      <c r="AE11" s="14">
        <f t="shared" si="1"/>
        <v>50</v>
      </c>
    </row>
    <row r="12" spans="1:31" x14ac:dyDescent="0.2">
      <c r="A12" s="1" t="s">
        <v>40</v>
      </c>
      <c r="C12" s="7" t="str">
        <f t="shared" ref="C12:C13" si="3">IF(SUM(I12,O12)=0,"-",SUM(I12,O12))</f>
        <v>-</v>
      </c>
      <c r="D12" s="7" t="str">
        <f t="shared" ref="D12:D13" si="4">IF(SUM(J12,P12)=0,"-",SUM(J12,P12))</f>
        <v>-</v>
      </c>
      <c r="E12" s="7">
        <f t="shared" ref="E12:G13" si="5">SUM(K12,Q12)</f>
        <v>5</v>
      </c>
      <c r="F12" s="7">
        <f t="shared" si="5"/>
        <v>18</v>
      </c>
      <c r="G12" s="7">
        <f t="shared" si="5"/>
        <v>20</v>
      </c>
      <c r="I12" s="9" t="s">
        <v>3</v>
      </c>
      <c r="J12" s="9" t="s">
        <v>3</v>
      </c>
      <c r="K12" s="7">
        <v>4</v>
      </c>
      <c r="L12" s="7">
        <v>9</v>
      </c>
      <c r="M12" s="7">
        <v>9</v>
      </c>
      <c r="N12" s="7"/>
      <c r="O12" s="9" t="s">
        <v>3</v>
      </c>
      <c r="P12" s="9" t="s">
        <v>3</v>
      </c>
      <c r="Q12" s="7">
        <v>1</v>
      </c>
      <c r="R12" s="7">
        <v>9</v>
      </c>
      <c r="S12" s="7">
        <v>11</v>
      </c>
      <c r="U12" s="7" t="str">
        <f t="shared" ref="U12:U13" si="6">IF(I12="-","-",I12/C12*100)</f>
        <v>-</v>
      </c>
      <c r="V12" s="7" t="str">
        <f t="shared" ref="V12:V13" si="7">IF(J12="-","-",J12/D12*100)</f>
        <v>-</v>
      </c>
      <c r="W12" s="14">
        <f>IF(K12="-","-",K12/E12*100)</f>
        <v>80</v>
      </c>
      <c r="X12" s="14">
        <f>IF(L12="-","-",L12/F12*100)</f>
        <v>50</v>
      </c>
      <c r="Y12" s="14">
        <f>IF(M12="-","-",M12/G12*100)</f>
        <v>45</v>
      </c>
      <c r="Z12" s="14"/>
      <c r="AA12" s="7" t="str">
        <f t="shared" ref="AA12:AA13" si="8">IF(O12="-","-",O12/C12*100)</f>
        <v>-</v>
      </c>
      <c r="AB12" s="7" t="str">
        <f t="shared" ref="AB12:AB13" si="9">IF(P12="-","-",P12/D12*100)</f>
        <v>-</v>
      </c>
      <c r="AC12" s="14">
        <f t="shared" ref="AC12:AE14" si="10">IF(Q12="-","-",Q12/E12*100)</f>
        <v>20</v>
      </c>
      <c r="AD12" s="14">
        <f t="shared" si="10"/>
        <v>50</v>
      </c>
      <c r="AE12" s="14">
        <f t="shared" si="10"/>
        <v>55.000000000000007</v>
      </c>
    </row>
    <row r="13" spans="1:31" x14ac:dyDescent="0.2">
      <c r="A13" s="1" t="s">
        <v>41</v>
      </c>
      <c r="C13" s="7" t="str">
        <f t="shared" si="3"/>
        <v>-</v>
      </c>
      <c r="D13" s="7" t="str">
        <f t="shared" si="4"/>
        <v>-</v>
      </c>
      <c r="E13" s="7">
        <f t="shared" si="5"/>
        <v>4</v>
      </c>
      <c r="F13" s="7">
        <f t="shared" si="5"/>
        <v>10</v>
      </c>
      <c r="G13" s="7" t="str">
        <f>IF(SUM(M13,S13)=0,"-",SUM(M13,S13))</f>
        <v>-</v>
      </c>
      <c r="I13" s="9" t="s">
        <v>3</v>
      </c>
      <c r="J13" s="9" t="s">
        <v>3</v>
      </c>
      <c r="K13" s="9" t="s">
        <v>3</v>
      </c>
      <c r="L13" s="9" t="s">
        <v>3</v>
      </c>
      <c r="M13" s="9" t="s">
        <v>3</v>
      </c>
      <c r="N13" s="7"/>
      <c r="O13" s="9" t="s">
        <v>3</v>
      </c>
      <c r="P13" s="9" t="s">
        <v>3</v>
      </c>
      <c r="Q13" s="7">
        <v>4</v>
      </c>
      <c r="R13" s="7">
        <v>10</v>
      </c>
      <c r="S13" s="9" t="s">
        <v>3</v>
      </c>
      <c r="U13" s="7" t="str">
        <f t="shared" si="6"/>
        <v>-</v>
      </c>
      <c r="V13" s="7" t="str">
        <f t="shared" si="7"/>
        <v>-</v>
      </c>
      <c r="W13" s="14" t="str">
        <f t="shared" ref="W13" si="11">IF(K13="-","-",K13/E13*100)</f>
        <v>-</v>
      </c>
      <c r="X13" s="14" t="str">
        <f t="shared" ref="X13:Y13" si="12">IF(L13="-","-",L13/F13*100)</f>
        <v>-</v>
      </c>
      <c r="Y13" s="14" t="str">
        <f t="shared" si="12"/>
        <v>-</v>
      </c>
      <c r="Z13" s="14"/>
      <c r="AA13" s="7" t="str">
        <f t="shared" si="8"/>
        <v>-</v>
      </c>
      <c r="AB13" s="7" t="str">
        <f t="shared" si="9"/>
        <v>-</v>
      </c>
      <c r="AC13" s="14">
        <f t="shared" si="10"/>
        <v>100</v>
      </c>
      <c r="AD13" s="14">
        <f t="shared" si="10"/>
        <v>100</v>
      </c>
      <c r="AE13" s="14" t="str">
        <f t="shared" si="10"/>
        <v>-</v>
      </c>
    </row>
    <row r="14" spans="1:31" ht="12.75" thickBot="1" x14ac:dyDescent="0.25">
      <c r="A14" s="13" t="s">
        <v>33</v>
      </c>
      <c r="B14" s="13"/>
      <c r="C14" s="34">
        <f>IF(SUM(I14,O14)=0,"-",SUM(I14,O14))</f>
        <v>2</v>
      </c>
      <c r="D14" s="34">
        <f>IF(SUM(J14,P14)=0,"-",SUM(J14,P14))</f>
        <v>1</v>
      </c>
      <c r="E14" s="34" t="str">
        <f>IF(SUM(K14,Q14)=0,"-",SUM(K14,Q14))</f>
        <v>-</v>
      </c>
      <c r="F14" s="34" t="str">
        <f>IF(SUM(L14,R14)=0,"-",SUM(L14,R14))</f>
        <v>-</v>
      </c>
      <c r="G14" s="34">
        <f>IF(SUM(M14,S14)=0,"-",SUM(M14,S14))</f>
        <v>1</v>
      </c>
      <c r="H14" s="13"/>
      <c r="I14" s="34">
        <v>1</v>
      </c>
      <c r="J14" s="35" t="s">
        <v>3</v>
      </c>
      <c r="K14" s="35" t="s">
        <v>3</v>
      </c>
      <c r="L14" s="35" t="s">
        <v>3</v>
      </c>
      <c r="M14" s="35" t="s">
        <v>3</v>
      </c>
      <c r="N14" s="34"/>
      <c r="O14" s="34">
        <v>1</v>
      </c>
      <c r="P14" s="34">
        <v>1</v>
      </c>
      <c r="Q14" s="35" t="s">
        <v>3</v>
      </c>
      <c r="R14" s="35" t="s">
        <v>3</v>
      </c>
      <c r="S14" s="35">
        <v>1</v>
      </c>
      <c r="T14" s="13"/>
      <c r="U14" s="17">
        <f>IF(I14="-","-",I14/C14*100)</f>
        <v>50</v>
      </c>
      <c r="V14" s="17" t="str">
        <f>IF(J14="-","-",J14/D14*100)</f>
        <v>-</v>
      </c>
      <c r="W14" s="17" t="str">
        <f>IF(K14="-","-",K14/E14*100)</f>
        <v>-</v>
      </c>
      <c r="X14" s="17" t="str">
        <f>IF(L14="-","-",L14/F14*100)</f>
        <v>-</v>
      </c>
      <c r="Y14" s="17" t="str">
        <f>IF(M14="-","-",M14/G14*100)</f>
        <v>-</v>
      </c>
      <c r="Z14" s="17"/>
      <c r="AA14" s="17">
        <f>IF(O14="-","-",O14/C14*100)</f>
        <v>50</v>
      </c>
      <c r="AB14" s="17">
        <f>IF(P14="-","-",P14/D14*100)</f>
        <v>100</v>
      </c>
      <c r="AC14" s="17" t="str">
        <f t="shared" si="10"/>
        <v>-</v>
      </c>
      <c r="AD14" s="17" t="str">
        <f t="shared" si="10"/>
        <v>-</v>
      </c>
      <c r="AE14" s="17">
        <f t="shared" si="10"/>
        <v>100</v>
      </c>
    </row>
    <row r="15" spans="1:31" x14ac:dyDescent="0.2">
      <c r="A15" s="5" t="s">
        <v>23</v>
      </c>
      <c r="B15" s="6"/>
      <c r="C15" s="6"/>
      <c r="D15" s="6"/>
      <c r="E15" s="6"/>
      <c r="F15" s="6"/>
      <c r="G15" s="6"/>
      <c r="H15" s="6"/>
    </row>
    <row r="16" spans="1:31" x14ac:dyDescent="0.2">
      <c r="A16" s="25" t="s">
        <v>96</v>
      </c>
      <c r="B16" s="6"/>
      <c r="C16" s="6"/>
      <c r="D16" s="6"/>
      <c r="E16" s="6"/>
      <c r="F16" s="6"/>
      <c r="G16" s="6"/>
      <c r="H16" s="6"/>
    </row>
    <row r="17" spans="34:35" x14ac:dyDescent="0.2">
      <c r="AH17" s="36"/>
      <c r="AI17" s="36"/>
    </row>
    <row r="18" spans="34:35" x14ac:dyDescent="0.2">
      <c r="AH18" s="36"/>
      <c r="AI18" s="36"/>
    </row>
    <row r="19" spans="34:35" x14ac:dyDescent="0.2">
      <c r="AH19" s="36"/>
      <c r="AI19" s="36"/>
    </row>
    <row r="20" spans="34:35" x14ac:dyDescent="0.2">
      <c r="AH20" s="36"/>
      <c r="AI20" s="36"/>
    </row>
    <row r="21" spans="34:35" x14ac:dyDescent="0.2">
      <c r="AH21" s="36"/>
      <c r="AI21" s="36"/>
    </row>
    <row r="22" spans="34:35" x14ac:dyDescent="0.2">
      <c r="AH22" s="36"/>
      <c r="AI22" s="36"/>
    </row>
    <row r="23" spans="34:35" x14ac:dyDescent="0.2">
      <c r="AH23" s="36"/>
      <c r="AI23" s="36"/>
    </row>
    <row r="24" spans="34:35" x14ac:dyDescent="0.2">
      <c r="AH24" s="36"/>
      <c r="AI24" s="36"/>
    </row>
    <row r="25" spans="34:35" x14ac:dyDescent="0.2">
      <c r="AH25" s="36"/>
      <c r="AI25" s="36"/>
    </row>
    <row r="26" spans="34:35" x14ac:dyDescent="0.2">
      <c r="AH26" s="36"/>
      <c r="AI26" s="36"/>
    </row>
    <row r="27" spans="34:35" x14ac:dyDescent="0.2">
      <c r="AH27" s="36"/>
      <c r="AI27" s="36"/>
    </row>
    <row r="28" spans="34:35" x14ac:dyDescent="0.2">
      <c r="AH28" s="36"/>
      <c r="AI28" s="36"/>
    </row>
    <row r="29" spans="34:35" x14ac:dyDescent="0.2">
      <c r="AH29" s="36"/>
      <c r="AI29" s="36"/>
    </row>
    <row r="30" spans="34:35" x14ac:dyDescent="0.2">
      <c r="AH30" s="36"/>
      <c r="AI30" s="36"/>
    </row>
    <row r="31" spans="34:35" x14ac:dyDescent="0.2">
      <c r="AH31" s="36"/>
      <c r="AI31" s="36"/>
    </row>
    <row r="32" spans="34:35" x14ac:dyDescent="0.2">
      <c r="AH32" s="36"/>
      <c r="AI32" s="36"/>
    </row>
    <row r="33" spans="34:35" x14ac:dyDescent="0.2">
      <c r="AH33" s="36"/>
      <c r="AI33" s="36"/>
    </row>
  </sheetData>
  <mergeCells count="5">
    <mergeCell ref="C3:G3"/>
    <mergeCell ref="I3:M3"/>
    <mergeCell ref="O3:S3"/>
    <mergeCell ref="U3:Y3"/>
    <mergeCell ref="AA3:AE3"/>
  </mergeCells>
  <pageMargins left="0.51181102362204722" right="0.31496062992125984" top="0.35433070866141736" bottom="0.35433070866141736" header="0.31496062992125984" footer="0.31496062992125984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CD03B-AEAA-445D-8DCF-F882123AA3D2}">
  <dimension ref="A2:N82"/>
  <sheetViews>
    <sheetView workbookViewId="0">
      <selection activeCell="N1" sqref="N1:N29"/>
    </sheetView>
  </sheetViews>
  <sheetFormatPr defaultRowHeight="11.25" x14ac:dyDescent="0.2"/>
  <cols>
    <col min="1" max="16384" width="9.140625" style="29"/>
  </cols>
  <sheetData>
    <row r="2" spans="1:14" x14ac:dyDescent="0.2">
      <c r="A2" s="26"/>
      <c r="B2" s="29">
        <v>1979</v>
      </c>
      <c r="C2" s="29">
        <v>1983</v>
      </c>
      <c r="D2" s="29">
        <v>1987</v>
      </c>
      <c r="E2" s="29">
        <v>1991</v>
      </c>
      <c r="F2" s="29">
        <v>1995</v>
      </c>
      <c r="G2" s="29">
        <v>1999</v>
      </c>
      <c r="H2" s="29">
        <v>2003</v>
      </c>
      <c r="I2" s="29">
        <v>2007</v>
      </c>
      <c r="J2" s="29">
        <f>Parti!M4</f>
        <v>2011</v>
      </c>
      <c r="K2" s="29">
        <f>Parti!N4</f>
        <v>2015</v>
      </c>
      <c r="L2" s="29">
        <f>Parti!O4</f>
        <v>2019</v>
      </c>
      <c r="M2" s="29">
        <f>Parti!P4</f>
        <v>2023</v>
      </c>
    </row>
    <row r="3" spans="1:14" x14ac:dyDescent="0.2">
      <c r="A3" s="26" t="s">
        <v>28</v>
      </c>
      <c r="B3" s="29">
        <f>SUM(Parti!E6:E7)</f>
        <v>65</v>
      </c>
      <c r="C3" s="29">
        <f>SUM(Parti!F6:F7)</f>
        <v>47</v>
      </c>
      <c r="D3" s="29">
        <f>SUM(Parti!G6:G7)</f>
        <v>48</v>
      </c>
      <c r="E3" s="29">
        <f>SUM(Parti!H6:H7)</f>
        <v>49</v>
      </c>
      <c r="F3" s="29">
        <f>SUM(Parti!I6:I7)</f>
        <v>62</v>
      </c>
      <c r="G3" s="29">
        <f>SUM(Parti!J6:J7)</f>
        <v>51</v>
      </c>
      <c r="H3" s="29">
        <f>SUM(Parti!K6:K7)</f>
        <v>36</v>
      </c>
      <c r="I3" s="29">
        <f>SUM(Parti!L6:L7)</f>
        <v>48</v>
      </c>
      <c r="J3" s="29">
        <f>SUM(Parti!M6:M7)</f>
        <v>43</v>
      </c>
      <c r="K3" s="29">
        <f>SUM(Parti!N6:N7)</f>
        <v>41</v>
      </c>
      <c r="L3" s="29">
        <f>SUM(Parti!O6:O7)</f>
        <v>48</v>
      </c>
      <c r="M3" s="29">
        <f>SUM(Parti!P6:P7)</f>
        <v>38</v>
      </c>
    </row>
    <row r="4" spans="1:14" x14ac:dyDescent="0.2">
      <c r="A4" s="26" t="s">
        <v>29</v>
      </c>
      <c r="B4" s="29">
        <f>SUM(Parti!E8:E9)</f>
        <v>49</v>
      </c>
      <c r="C4" s="29">
        <f>SUM(Parti!F8:F9)</f>
        <v>47</v>
      </c>
      <c r="D4" s="29">
        <f>SUM(Parti!G8:G9)</f>
        <v>44</v>
      </c>
      <c r="E4" s="29">
        <f>SUM(Parti!H8:H9)</f>
        <v>36</v>
      </c>
      <c r="F4" s="29">
        <f>SUM(Parti!I8:I9)</f>
        <v>55</v>
      </c>
      <c r="G4" s="29">
        <f>SUM(Parti!J8:J9)</f>
        <v>67</v>
      </c>
      <c r="H4" s="29">
        <f>SUM(Parti!K8:K9)</f>
        <v>63</v>
      </c>
      <c r="I4" s="29">
        <f>SUM(Parti!L8:L9)</f>
        <v>62</v>
      </c>
      <c r="J4" s="29">
        <f>SUM(Parti!M8:M9)</f>
        <v>59</v>
      </c>
      <c r="K4" s="29">
        <f>SUM(Parti!N8:N9)</f>
        <v>50</v>
      </c>
      <c r="L4" s="29">
        <f>SUM(Parti!O8:O9)</f>
        <v>39</v>
      </c>
      <c r="M4" s="29">
        <f>SUM(Parti!P8:P9)</f>
        <v>39</v>
      </c>
    </row>
    <row r="5" spans="1:14" x14ac:dyDescent="0.2">
      <c r="A5" s="26" t="s">
        <v>46</v>
      </c>
      <c r="B5" s="29">
        <f>SUM(Parti!E10)</f>
        <v>19</v>
      </c>
      <c r="C5" s="29">
        <f>SUM(Parti!F10)</f>
        <v>27</v>
      </c>
      <c r="D5" s="29">
        <f>SUM(Parti!G10)</f>
        <v>22</v>
      </c>
      <c r="E5" s="29">
        <f>SUM(Parti!H10)</f>
        <v>25</v>
      </c>
      <c r="F5" s="29">
        <f>SUM(Parti!I10)</f>
        <v>37</v>
      </c>
      <c r="G5" s="29">
        <f>SUM(Parti!J10)</f>
        <v>33</v>
      </c>
      <c r="H5" s="29">
        <f>SUM(Parti!K10)</f>
        <v>29</v>
      </c>
      <c r="I5" s="29">
        <f>SUM(Parti!L10)</f>
        <v>23</v>
      </c>
      <c r="J5" s="29">
        <f>SUM(Parti!M10)</f>
        <v>32</v>
      </c>
      <c r="K5" s="29">
        <f>SUM(Parti!N10)</f>
        <v>35</v>
      </c>
      <c r="L5" s="29">
        <f>SUM(Parti!O10)</f>
        <v>29</v>
      </c>
      <c r="M5" s="29">
        <f>SUM(Parti!P10)</f>
        <v>26</v>
      </c>
    </row>
    <row r="6" spans="1:14" x14ac:dyDescent="0.2">
      <c r="A6" s="26" t="s">
        <v>31</v>
      </c>
      <c r="B6" s="29">
        <f>SUM(Parti!E11)</f>
        <v>33</v>
      </c>
      <c r="C6" s="29">
        <f>SUM(Parti!F11)</f>
        <v>36</v>
      </c>
      <c r="D6" s="29">
        <f>SUM(Parti!G11)</f>
        <v>27</v>
      </c>
      <c r="E6" s="29">
        <f>SUM(Parti!H11)</f>
        <v>33</v>
      </c>
      <c r="F6" s="29">
        <f>SUM(Parti!I11)</f>
        <v>44</v>
      </c>
      <c r="G6" s="29">
        <f>SUM(Parti!J11)</f>
        <v>41</v>
      </c>
      <c r="H6" s="29">
        <f>SUM(Parti!K11)</f>
        <v>62</v>
      </c>
      <c r="I6" s="29">
        <f>SUM(Parti!L11)</f>
        <v>51</v>
      </c>
      <c r="J6" s="29">
        <f>SUM(Parti!M11)</f>
        <v>51</v>
      </c>
      <c r="K6" s="29">
        <f>SUM(Parti!N11)</f>
        <v>53</v>
      </c>
      <c r="L6" s="29">
        <f>SUM(Parti!O11)</f>
        <v>34</v>
      </c>
      <c r="M6" s="29">
        <f>SUM(Parti!P11)</f>
        <v>34</v>
      </c>
    </row>
    <row r="7" spans="1:14" x14ac:dyDescent="0.2">
      <c r="A7" s="26" t="s">
        <v>32</v>
      </c>
      <c r="B7" s="29">
        <f>SUM(Parti!E12)</f>
        <v>0</v>
      </c>
      <c r="C7" s="29">
        <f>SUM(Parti!F12)</f>
        <v>0</v>
      </c>
      <c r="D7" s="29">
        <f>SUM(Parti!G12)</f>
        <v>13</v>
      </c>
      <c r="E7" s="29">
        <f>SUM(Parti!H12)</f>
        <v>31</v>
      </c>
      <c r="F7" s="29">
        <f>SUM(Parti!I12)</f>
        <v>24</v>
      </c>
      <c r="G7" s="29">
        <f>SUM(Parti!J12)</f>
        <v>49</v>
      </c>
      <c r="H7" s="29">
        <f>SUM(Parti!K12)</f>
        <v>40</v>
      </c>
      <c r="I7" s="29">
        <f>SUM(Parti!L12)</f>
        <v>38</v>
      </c>
      <c r="J7" s="29">
        <f>SUM(Parti!M12)</f>
        <v>34</v>
      </c>
      <c r="K7" s="29">
        <f>SUM(Parti!N12)</f>
        <v>34</v>
      </c>
      <c r="L7" s="29">
        <f>SUM(Parti!O12)</f>
        <v>42</v>
      </c>
      <c r="M7" s="29">
        <f>SUM(Parti!P12)</f>
        <v>37</v>
      </c>
    </row>
    <row r="8" spans="1:14" x14ac:dyDescent="0.2">
      <c r="A8" s="26" t="s">
        <v>27</v>
      </c>
      <c r="B8" s="29">
        <f>SUM(Parti!E13)</f>
        <v>0</v>
      </c>
      <c r="C8" s="29">
        <f>SUM(Parti!F13)</f>
        <v>0</v>
      </c>
      <c r="D8" s="29">
        <f>SUM(Parti!G13)</f>
        <v>0</v>
      </c>
      <c r="E8" s="29">
        <f>SUM(Parti!H13)</f>
        <v>0</v>
      </c>
      <c r="F8" s="29">
        <f>SUM(Parti!I13)</f>
        <v>0</v>
      </c>
      <c r="G8" s="29">
        <f>SUM(Parti!J13)</f>
        <v>0</v>
      </c>
      <c r="H8" s="29">
        <f>SUM(Parti!K13)</f>
        <v>14</v>
      </c>
      <c r="I8" s="29">
        <f>SUM(Parti!L13)</f>
        <v>21</v>
      </c>
      <c r="J8" s="29">
        <f>SUM(Parti!M13)</f>
        <v>41</v>
      </c>
      <c r="K8" s="29">
        <f>SUM(Parti!N13)</f>
        <v>32</v>
      </c>
      <c r="L8" s="29">
        <f>SUM(Parti!O13)</f>
        <v>19</v>
      </c>
      <c r="M8" s="29">
        <f>SUM(Parti!P13)</f>
        <v>10</v>
      </c>
    </row>
    <row r="9" spans="1:14" x14ac:dyDescent="0.2">
      <c r="A9" s="26" t="s">
        <v>33</v>
      </c>
      <c r="B9" s="30">
        <f>SUM(Parti!E14:E16)</f>
        <v>4</v>
      </c>
      <c r="C9" s="30">
        <f>SUM(Parti!F14:F16)</f>
        <v>1</v>
      </c>
      <c r="D9" s="30">
        <f>SUM(Parti!G14:G16)</f>
        <v>13</v>
      </c>
      <c r="E9" s="30">
        <f>SUM(Parti!H14:H16)</f>
        <v>6</v>
      </c>
      <c r="F9" s="30">
        <f>SUM(Parti!I14:I16)</f>
        <v>0</v>
      </c>
      <c r="G9" s="30">
        <f>SUM(Parti!J14:J16)</f>
        <v>10</v>
      </c>
      <c r="H9" s="30">
        <f>SUM(Parti!K14:K16)</f>
        <v>3</v>
      </c>
      <c r="I9" s="30">
        <f>SUM(Parti!L14:L16)</f>
        <v>2</v>
      </c>
      <c r="J9" s="30">
        <f>SUM(Parti!M14:M16)</f>
        <v>1</v>
      </c>
      <c r="K9" s="30">
        <f>SUM(Parti!N14:N16)</f>
        <v>9</v>
      </c>
      <c r="L9" s="30">
        <f>SUM(Parti!O14:O16)</f>
        <v>28</v>
      </c>
      <c r="M9" s="30">
        <f>SUM(Parti!P14:P16)</f>
        <v>21</v>
      </c>
      <c r="N9" s="30"/>
    </row>
    <row r="10" spans="1:14" x14ac:dyDescent="0.2">
      <c r="A10" s="26"/>
    </row>
    <row r="11" spans="1:14" x14ac:dyDescent="0.2">
      <c r="A11" s="26"/>
    </row>
    <row r="12" spans="1:14" x14ac:dyDescent="0.2">
      <c r="A12" s="26"/>
      <c r="B12" s="29">
        <f t="shared" ref="B12:K12" si="0">SUM(B3:B9)</f>
        <v>170</v>
      </c>
      <c r="C12" s="29">
        <f t="shared" si="0"/>
        <v>158</v>
      </c>
      <c r="D12" s="29">
        <f t="shared" si="0"/>
        <v>167</v>
      </c>
      <c r="E12" s="29">
        <f t="shared" si="0"/>
        <v>180</v>
      </c>
      <c r="F12" s="29">
        <f t="shared" si="0"/>
        <v>222</v>
      </c>
      <c r="G12" s="29">
        <f t="shared" si="0"/>
        <v>251</v>
      </c>
      <c r="H12" s="29">
        <f t="shared" si="0"/>
        <v>247</v>
      </c>
      <c r="I12" s="29">
        <f t="shared" si="0"/>
        <v>245</v>
      </c>
      <c r="J12" s="29">
        <f t="shared" si="0"/>
        <v>261</v>
      </c>
      <c r="K12" s="29">
        <f t="shared" si="0"/>
        <v>254</v>
      </c>
      <c r="L12" s="29">
        <f t="shared" ref="L12:M12" si="1">SUM(L3:L9)</f>
        <v>239</v>
      </c>
      <c r="M12" s="29">
        <f t="shared" si="1"/>
        <v>205</v>
      </c>
    </row>
    <row r="13" spans="1:14" x14ac:dyDescent="0.2">
      <c r="A13" s="26"/>
    </row>
    <row r="14" spans="1:14" x14ac:dyDescent="0.2">
      <c r="A14" s="26"/>
    </row>
    <row r="15" spans="1:14" x14ac:dyDescent="0.2">
      <c r="A15" s="26"/>
      <c r="B15" s="29">
        <v>1979</v>
      </c>
      <c r="C15" s="29">
        <v>1983</v>
      </c>
      <c r="D15" s="29">
        <v>1987</v>
      </c>
      <c r="E15" s="29">
        <v>1991</v>
      </c>
      <c r="F15" s="29">
        <v>1995</v>
      </c>
      <c r="G15" s="29">
        <v>1999</v>
      </c>
      <c r="H15" s="29">
        <v>2003</v>
      </c>
      <c r="I15" s="29">
        <v>2007</v>
      </c>
      <c r="J15" s="29">
        <v>2011</v>
      </c>
      <c r="K15" s="29">
        <f>K2</f>
        <v>2015</v>
      </c>
      <c r="L15" s="29">
        <f t="shared" ref="L15:M15" si="2">L2</f>
        <v>2019</v>
      </c>
      <c r="M15" s="29">
        <f t="shared" si="2"/>
        <v>2023</v>
      </c>
    </row>
    <row r="16" spans="1:14" x14ac:dyDescent="0.2">
      <c r="A16" s="26" t="s">
        <v>28</v>
      </c>
      <c r="B16" s="29">
        <f t="shared" ref="B16:K16" si="3">B3</f>
        <v>65</v>
      </c>
      <c r="C16" s="29">
        <f t="shared" si="3"/>
        <v>47</v>
      </c>
      <c r="D16" s="29">
        <f t="shared" si="3"/>
        <v>48</v>
      </c>
      <c r="E16" s="29">
        <f t="shared" si="3"/>
        <v>49</v>
      </c>
      <c r="F16" s="29">
        <f t="shared" si="3"/>
        <v>62</v>
      </c>
      <c r="G16" s="29">
        <f t="shared" si="3"/>
        <v>51</v>
      </c>
      <c r="H16" s="29">
        <f t="shared" si="3"/>
        <v>36</v>
      </c>
      <c r="I16" s="29">
        <f t="shared" si="3"/>
        <v>48</v>
      </c>
      <c r="J16" s="29">
        <f t="shared" si="3"/>
        <v>43</v>
      </c>
      <c r="K16" s="29">
        <f t="shared" si="3"/>
        <v>41</v>
      </c>
      <c r="L16" s="29">
        <f t="shared" ref="L16:M16" si="4">L3</f>
        <v>48</v>
      </c>
      <c r="M16" s="29">
        <f t="shared" si="4"/>
        <v>38</v>
      </c>
    </row>
    <row r="17" spans="1:14" x14ac:dyDescent="0.2">
      <c r="A17" s="26" t="s">
        <v>29</v>
      </c>
      <c r="B17" s="29">
        <f t="shared" ref="B17:K19" si="5">B4</f>
        <v>49</v>
      </c>
      <c r="C17" s="29">
        <f t="shared" si="5"/>
        <v>47</v>
      </c>
      <c r="D17" s="29">
        <f t="shared" si="5"/>
        <v>44</v>
      </c>
      <c r="E17" s="29">
        <f t="shared" si="5"/>
        <v>36</v>
      </c>
      <c r="F17" s="29">
        <f t="shared" si="5"/>
        <v>55</v>
      </c>
      <c r="G17" s="29">
        <f t="shared" si="5"/>
        <v>67</v>
      </c>
      <c r="H17" s="29">
        <f t="shared" si="5"/>
        <v>63</v>
      </c>
      <c r="I17" s="29">
        <f t="shared" si="5"/>
        <v>62</v>
      </c>
      <c r="J17" s="29">
        <f t="shared" si="5"/>
        <v>59</v>
      </c>
      <c r="K17" s="29">
        <f t="shared" si="5"/>
        <v>50</v>
      </c>
      <c r="L17" s="29">
        <f t="shared" ref="L17:M17" si="6">L4</f>
        <v>39</v>
      </c>
      <c r="M17" s="29">
        <f t="shared" si="6"/>
        <v>39</v>
      </c>
    </row>
    <row r="18" spans="1:14" x14ac:dyDescent="0.2">
      <c r="A18" s="26" t="s">
        <v>46</v>
      </c>
      <c r="B18" s="29">
        <f t="shared" si="5"/>
        <v>19</v>
      </c>
      <c r="C18" s="29">
        <f t="shared" si="5"/>
        <v>27</v>
      </c>
      <c r="D18" s="29">
        <f t="shared" si="5"/>
        <v>22</v>
      </c>
      <c r="E18" s="29">
        <f t="shared" si="5"/>
        <v>25</v>
      </c>
      <c r="F18" s="29">
        <f t="shared" si="5"/>
        <v>37</v>
      </c>
      <c r="G18" s="29">
        <f t="shared" si="5"/>
        <v>33</v>
      </c>
      <c r="H18" s="29">
        <f t="shared" si="5"/>
        <v>29</v>
      </c>
      <c r="I18" s="29">
        <f t="shared" si="5"/>
        <v>23</v>
      </c>
      <c r="J18" s="29">
        <f t="shared" si="5"/>
        <v>32</v>
      </c>
      <c r="K18" s="29">
        <f t="shared" si="5"/>
        <v>35</v>
      </c>
      <c r="L18" s="29">
        <f t="shared" ref="L18:M18" si="7">L5</f>
        <v>29</v>
      </c>
      <c r="M18" s="29">
        <f t="shared" si="7"/>
        <v>26</v>
      </c>
    </row>
    <row r="19" spans="1:14" x14ac:dyDescent="0.2">
      <c r="A19" s="26" t="s">
        <v>31</v>
      </c>
      <c r="B19" s="29">
        <f t="shared" si="5"/>
        <v>33</v>
      </c>
      <c r="C19" s="29">
        <f t="shared" si="5"/>
        <v>36</v>
      </c>
      <c r="D19" s="29">
        <f t="shared" si="5"/>
        <v>27</v>
      </c>
      <c r="E19" s="29">
        <f t="shared" si="5"/>
        <v>33</v>
      </c>
      <c r="F19" s="29">
        <f t="shared" si="5"/>
        <v>44</v>
      </c>
      <c r="G19" s="29">
        <f t="shared" si="5"/>
        <v>41</v>
      </c>
      <c r="H19" s="29">
        <f t="shared" si="5"/>
        <v>62</v>
      </c>
      <c r="I19" s="29">
        <f t="shared" si="5"/>
        <v>51</v>
      </c>
      <c r="J19" s="29">
        <f t="shared" si="5"/>
        <v>51</v>
      </c>
      <c r="K19" s="29">
        <f t="shared" si="5"/>
        <v>53</v>
      </c>
      <c r="L19" s="29">
        <f t="shared" ref="L19:M19" si="8">L6</f>
        <v>34</v>
      </c>
      <c r="M19" s="29">
        <f t="shared" si="8"/>
        <v>34</v>
      </c>
    </row>
    <row r="20" spans="1:14" x14ac:dyDescent="0.2">
      <c r="A20" s="26" t="s">
        <v>33</v>
      </c>
      <c r="B20" s="29">
        <f t="shared" ref="B20:K20" si="9">SUM(B7:B9)</f>
        <v>4</v>
      </c>
      <c r="C20" s="29">
        <f t="shared" si="9"/>
        <v>1</v>
      </c>
      <c r="D20" s="29">
        <f t="shared" si="9"/>
        <v>26</v>
      </c>
      <c r="E20" s="29">
        <f t="shared" si="9"/>
        <v>37</v>
      </c>
      <c r="F20" s="29">
        <f t="shared" si="9"/>
        <v>24</v>
      </c>
      <c r="G20" s="29">
        <f t="shared" si="9"/>
        <v>59</v>
      </c>
      <c r="H20" s="29">
        <f t="shared" si="9"/>
        <v>57</v>
      </c>
      <c r="I20" s="29">
        <f t="shared" si="9"/>
        <v>61</v>
      </c>
      <c r="J20" s="29">
        <f t="shared" si="9"/>
        <v>76</v>
      </c>
      <c r="K20" s="29">
        <f t="shared" si="9"/>
        <v>75</v>
      </c>
      <c r="L20" s="29">
        <f t="shared" ref="L20:M20" si="10">SUM(L7:L9)</f>
        <v>89</v>
      </c>
      <c r="M20" s="29">
        <f t="shared" si="10"/>
        <v>68</v>
      </c>
    </row>
    <row r="21" spans="1:14" x14ac:dyDescent="0.2">
      <c r="A21" s="26"/>
    </row>
    <row r="22" spans="1:14" x14ac:dyDescent="0.2">
      <c r="A22" s="26"/>
      <c r="B22" s="30">
        <f t="shared" ref="B22:K22" si="11">SUM(B16:B20)</f>
        <v>170</v>
      </c>
      <c r="C22" s="30">
        <f t="shared" si="11"/>
        <v>158</v>
      </c>
      <c r="D22" s="30">
        <f t="shared" si="11"/>
        <v>167</v>
      </c>
      <c r="E22" s="30">
        <f t="shared" si="11"/>
        <v>180</v>
      </c>
      <c r="F22" s="30">
        <f t="shared" si="11"/>
        <v>222</v>
      </c>
      <c r="G22" s="30">
        <f t="shared" si="11"/>
        <v>251</v>
      </c>
      <c r="H22" s="30">
        <f t="shared" si="11"/>
        <v>247</v>
      </c>
      <c r="I22" s="30">
        <f t="shared" si="11"/>
        <v>245</v>
      </c>
      <c r="J22" s="30">
        <f t="shared" si="11"/>
        <v>261</v>
      </c>
      <c r="K22" s="30">
        <f t="shared" si="11"/>
        <v>254</v>
      </c>
      <c r="L22" s="30">
        <f t="shared" ref="L22:M22" si="12">SUM(L16:L20)</f>
        <v>239</v>
      </c>
      <c r="M22" s="30">
        <f t="shared" si="12"/>
        <v>205</v>
      </c>
      <c r="N22" s="30"/>
    </row>
    <row r="29" spans="1:14" x14ac:dyDescent="0.2">
      <c r="B29" s="37" t="s">
        <v>0</v>
      </c>
      <c r="C29" s="37" t="s">
        <v>1</v>
      </c>
    </row>
    <row r="30" spans="1:14" x14ac:dyDescent="0.2">
      <c r="A30" s="29" t="s">
        <v>47</v>
      </c>
      <c r="B30" s="38">
        <v>25</v>
      </c>
      <c r="C30" s="38">
        <v>75</v>
      </c>
      <c r="D30" s="38"/>
      <c r="E30" s="30">
        <f>SUM(B30:D30)</f>
        <v>100</v>
      </c>
    </row>
    <row r="31" spans="1:14" x14ac:dyDescent="0.2">
      <c r="A31" s="29" t="s">
        <v>48</v>
      </c>
      <c r="B31" s="38">
        <v>25.581395348837212</v>
      </c>
      <c r="C31" s="38">
        <v>74.418604651162795</v>
      </c>
      <c r="D31" s="38"/>
      <c r="E31" s="30">
        <f t="shared" ref="E31:E76" si="13">SUM(B31:D31)</f>
        <v>100</v>
      </c>
    </row>
    <row r="32" spans="1:14" x14ac:dyDescent="0.2">
      <c r="A32" s="29" t="s">
        <v>49</v>
      </c>
      <c r="B32" s="38">
        <v>41.463414634146339</v>
      </c>
      <c r="C32" s="38">
        <v>58.536585365853654</v>
      </c>
      <c r="D32" s="38"/>
      <c r="E32" s="30">
        <f t="shared" si="13"/>
        <v>100</v>
      </c>
    </row>
    <row r="33" spans="1:5" x14ac:dyDescent="0.2">
      <c r="A33" s="29" t="s">
        <v>68</v>
      </c>
      <c r="B33" s="38">
        <v>33.333333333333329</v>
      </c>
      <c r="C33" s="38">
        <v>66.666666666666657</v>
      </c>
      <c r="D33" s="38"/>
      <c r="E33" s="30">
        <v>99.999999999999986</v>
      </c>
    </row>
    <row r="34" spans="1:5" x14ac:dyDescent="0.2">
      <c r="A34" s="29" t="s">
        <v>86</v>
      </c>
      <c r="B34" s="38">
        <f>'Parti och kön 2007-2023'!Y6</f>
        <v>34.210526315789473</v>
      </c>
      <c r="C34" s="38">
        <f>'Parti och kön 2007-2023'!AE6</f>
        <v>65.789473684210535</v>
      </c>
      <c r="D34" s="38"/>
      <c r="E34" s="30">
        <f t="shared" si="13"/>
        <v>100</v>
      </c>
    </row>
    <row r="35" spans="1:5" x14ac:dyDescent="0.2">
      <c r="B35" s="38"/>
      <c r="C35" s="38"/>
      <c r="D35" s="38"/>
      <c r="E35" s="30"/>
    </row>
    <row r="36" spans="1:5" x14ac:dyDescent="0.2">
      <c r="A36" s="29" t="s">
        <v>50</v>
      </c>
      <c r="B36" s="38">
        <v>41.935483870967744</v>
      </c>
      <c r="C36" s="38">
        <v>58.064516129032263</v>
      </c>
      <c r="D36" s="38"/>
      <c r="E36" s="30">
        <f t="shared" si="13"/>
        <v>100</v>
      </c>
    </row>
    <row r="37" spans="1:5" x14ac:dyDescent="0.2">
      <c r="A37" s="29" t="s">
        <v>51</v>
      </c>
      <c r="B37" s="38">
        <v>32.20338983050847</v>
      </c>
      <c r="C37" s="38">
        <v>67.796610169491515</v>
      </c>
      <c r="D37" s="38"/>
      <c r="E37" s="30">
        <f t="shared" si="13"/>
        <v>99.999999999999986</v>
      </c>
    </row>
    <row r="38" spans="1:5" x14ac:dyDescent="0.2">
      <c r="A38" s="29" t="s">
        <v>52</v>
      </c>
      <c r="B38" s="38">
        <v>38</v>
      </c>
      <c r="C38" s="38">
        <v>62</v>
      </c>
      <c r="D38" s="38"/>
      <c r="E38" s="30">
        <f t="shared" si="13"/>
        <v>100</v>
      </c>
    </row>
    <row r="39" spans="1:5" x14ac:dyDescent="0.2">
      <c r="A39" s="29" t="s">
        <v>69</v>
      </c>
      <c r="B39" s="38">
        <v>48.717948717948715</v>
      </c>
      <c r="C39" s="38">
        <v>51.282051282051277</v>
      </c>
      <c r="D39" s="38"/>
      <c r="E39" s="30">
        <v>100</v>
      </c>
    </row>
    <row r="40" spans="1:5" x14ac:dyDescent="0.2">
      <c r="A40" s="29" t="s">
        <v>87</v>
      </c>
      <c r="B40" s="38">
        <f>'Parti och kön 2007-2023'!Y7</f>
        <v>41.025641025641022</v>
      </c>
      <c r="C40" s="38">
        <f>'Parti och kön 2007-2023'!AE7</f>
        <v>58.974358974358978</v>
      </c>
      <c r="D40" s="38"/>
      <c r="E40" s="30">
        <f t="shared" si="13"/>
        <v>100</v>
      </c>
    </row>
    <row r="41" spans="1:5" x14ac:dyDescent="0.2">
      <c r="B41" s="38"/>
      <c r="C41" s="38"/>
      <c r="D41" s="38"/>
      <c r="E41" s="30"/>
    </row>
    <row r="42" spans="1:5" x14ac:dyDescent="0.2">
      <c r="A42" s="29" t="s">
        <v>53</v>
      </c>
      <c r="B42" s="38">
        <v>34.782608695652172</v>
      </c>
      <c r="C42" s="38">
        <v>65.217391304347828</v>
      </c>
      <c r="D42" s="38"/>
      <c r="E42" s="30">
        <f t="shared" si="13"/>
        <v>100</v>
      </c>
    </row>
    <row r="43" spans="1:5" x14ac:dyDescent="0.2">
      <c r="A43" s="29" t="s">
        <v>54</v>
      </c>
      <c r="B43" s="38">
        <v>43.75</v>
      </c>
      <c r="C43" s="38">
        <v>56.25</v>
      </c>
      <c r="D43" s="38"/>
      <c r="E43" s="30">
        <f t="shared" si="13"/>
        <v>100</v>
      </c>
    </row>
    <row r="44" spans="1:5" x14ac:dyDescent="0.2">
      <c r="A44" s="29" t="s">
        <v>55</v>
      </c>
      <c r="B44" s="38">
        <v>37.142857142857146</v>
      </c>
      <c r="C44" s="38">
        <v>62.857142857142854</v>
      </c>
      <c r="D44" s="38"/>
      <c r="E44" s="30">
        <f t="shared" si="13"/>
        <v>100</v>
      </c>
    </row>
    <row r="45" spans="1:5" x14ac:dyDescent="0.2">
      <c r="A45" s="29" t="s">
        <v>70</v>
      </c>
      <c r="B45" s="38">
        <v>34.482758620689658</v>
      </c>
      <c r="C45" s="38">
        <v>65.517241379310349</v>
      </c>
      <c r="D45" s="38"/>
      <c r="E45" s="30">
        <v>100</v>
      </c>
    </row>
    <row r="46" spans="1:5" x14ac:dyDescent="0.2">
      <c r="A46" s="29" t="s">
        <v>88</v>
      </c>
      <c r="B46" s="38">
        <f>'Parti och kön 2007-2023'!Y8</f>
        <v>42.307692307692307</v>
      </c>
      <c r="C46" s="38">
        <f>'Parti och kön 2007-2023'!AE8</f>
        <v>57.692307692307686</v>
      </c>
      <c r="D46" s="38"/>
      <c r="E46" s="30">
        <f t="shared" si="13"/>
        <v>100</v>
      </c>
    </row>
    <row r="47" spans="1:5" x14ac:dyDescent="0.2">
      <c r="B47" s="38"/>
      <c r="C47" s="38"/>
      <c r="D47" s="38"/>
      <c r="E47" s="30"/>
    </row>
    <row r="48" spans="1:5" x14ac:dyDescent="0.2">
      <c r="A48" s="29" t="s">
        <v>56</v>
      </c>
      <c r="B48" s="38">
        <v>31.578947368421051</v>
      </c>
      <c r="C48" s="38">
        <v>68.421052631578945</v>
      </c>
      <c r="D48" s="38"/>
      <c r="E48" s="30">
        <f t="shared" si="13"/>
        <v>100</v>
      </c>
    </row>
    <row r="49" spans="1:5" x14ac:dyDescent="0.2">
      <c r="A49" s="29" t="s">
        <v>57</v>
      </c>
      <c r="B49" s="38">
        <v>44.117647058823529</v>
      </c>
      <c r="C49" s="38">
        <v>55.882352941176471</v>
      </c>
      <c r="D49" s="38"/>
      <c r="E49" s="30">
        <f t="shared" si="13"/>
        <v>100</v>
      </c>
    </row>
    <row r="50" spans="1:5" x14ac:dyDescent="0.2">
      <c r="A50" s="29" t="s">
        <v>58</v>
      </c>
      <c r="B50" s="38">
        <v>29.411764705882355</v>
      </c>
      <c r="C50" s="38">
        <v>70.588235294117652</v>
      </c>
      <c r="D50" s="38"/>
      <c r="E50" s="30">
        <f t="shared" si="13"/>
        <v>100</v>
      </c>
    </row>
    <row r="51" spans="1:5" x14ac:dyDescent="0.2">
      <c r="A51" s="29" t="s">
        <v>71</v>
      </c>
      <c r="B51" s="38">
        <v>19.047619047619047</v>
      </c>
      <c r="C51" s="38">
        <v>80.952380952380949</v>
      </c>
      <c r="D51" s="38"/>
      <c r="E51" s="30">
        <v>100</v>
      </c>
    </row>
    <row r="52" spans="1:5" x14ac:dyDescent="0.2">
      <c r="A52" s="29" t="s">
        <v>89</v>
      </c>
      <c r="B52" s="38">
        <f>'Parti och kön 2007-2023'!Y9</f>
        <v>29.72972972972973</v>
      </c>
      <c r="C52" s="38">
        <f>'Parti och kön 2007-2023'!AE9</f>
        <v>70.270270270270274</v>
      </c>
      <c r="D52" s="38"/>
      <c r="E52" s="30">
        <f t="shared" si="13"/>
        <v>100</v>
      </c>
    </row>
    <row r="53" spans="1:5" x14ac:dyDescent="0.2">
      <c r="B53" s="38"/>
      <c r="C53" s="38"/>
      <c r="D53" s="38"/>
      <c r="E53" s="30"/>
    </row>
    <row r="54" spans="1:5" x14ac:dyDescent="0.2">
      <c r="A54" s="29" t="s">
        <v>59</v>
      </c>
      <c r="B54" s="38">
        <v>49.019607843137251</v>
      </c>
      <c r="C54" s="38">
        <v>50.980392156862742</v>
      </c>
      <c r="D54" s="38"/>
      <c r="E54" s="30">
        <f t="shared" si="13"/>
        <v>100</v>
      </c>
    </row>
    <row r="55" spans="1:5" x14ac:dyDescent="0.2">
      <c r="A55" s="29" t="s">
        <v>60</v>
      </c>
      <c r="B55" s="38">
        <v>56.862745098039213</v>
      </c>
      <c r="C55" s="38">
        <v>43.137254901960787</v>
      </c>
      <c r="D55" s="38"/>
      <c r="E55" s="30">
        <f t="shared" si="13"/>
        <v>100</v>
      </c>
    </row>
    <row r="56" spans="1:5" x14ac:dyDescent="0.2">
      <c r="A56" s="29" t="s">
        <v>61</v>
      </c>
      <c r="B56" s="38">
        <v>56.60377358490566</v>
      </c>
      <c r="C56" s="38">
        <v>43.39622641509434</v>
      </c>
      <c r="D56" s="38"/>
      <c r="E56" s="30">
        <f t="shared" si="13"/>
        <v>100</v>
      </c>
    </row>
    <row r="57" spans="1:5" x14ac:dyDescent="0.2">
      <c r="A57" s="29" t="s">
        <v>72</v>
      </c>
      <c r="B57" s="38">
        <v>50</v>
      </c>
      <c r="C57" s="38">
        <v>50</v>
      </c>
      <c r="D57" s="38"/>
      <c r="E57" s="30">
        <v>100</v>
      </c>
    </row>
    <row r="58" spans="1:5" x14ac:dyDescent="0.2">
      <c r="A58" s="29" t="s">
        <v>90</v>
      </c>
      <c r="B58" s="38">
        <f>'Parti och kön 2007-2023'!Y10</f>
        <v>50</v>
      </c>
      <c r="C58" s="38">
        <f>'Parti och kön 2007-2023'!AE10</f>
        <v>50</v>
      </c>
      <c r="D58" s="38"/>
      <c r="E58" s="30">
        <f t="shared" si="13"/>
        <v>100</v>
      </c>
    </row>
    <row r="59" spans="1:5" x14ac:dyDescent="0.2">
      <c r="B59" s="38"/>
      <c r="C59" s="38"/>
      <c r="D59" s="38"/>
      <c r="E59" s="30"/>
    </row>
    <row r="60" spans="1:5" x14ac:dyDescent="0.2">
      <c r="A60" s="29" t="s">
        <v>62</v>
      </c>
      <c r="B60" s="38">
        <v>19.047619047619047</v>
      </c>
      <c r="C60" s="38">
        <v>80.952380952380949</v>
      </c>
      <c r="D60" s="38"/>
      <c r="E60" s="30">
        <f t="shared" si="13"/>
        <v>100</v>
      </c>
    </row>
    <row r="61" spans="1:5" x14ac:dyDescent="0.2">
      <c r="A61" s="29" t="s">
        <v>63</v>
      </c>
      <c r="B61" s="38">
        <v>24.390243902439025</v>
      </c>
      <c r="C61" s="38">
        <v>75.609756097560975</v>
      </c>
      <c r="D61" s="38"/>
      <c r="E61" s="30">
        <f t="shared" si="13"/>
        <v>100</v>
      </c>
    </row>
    <row r="62" spans="1:5" x14ac:dyDescent="0.2">
      <c r="A62" s="29" t="s">
        <v>64</v>
      </c>
      <c r="B62" s="38">
        <v>28.125</v>
      </c>
      <c r="C62" s="38">
        <v>71.875</v>
      </c>
      <c r="D62" s="38"/>
      <c r="E62" s="30">
        <f t="shared" si="13"/>
        <v>100</v>
      </c>
    </row>
    <row r="63" spans="1:5" x14ac:dyDescent="0.2">
      <c r="A63" s="29" t="s">
        <v>73</v>
      </c>
      <c r="B63" s="38">
        <v>31.578947368421051</v>
      </c>
      <c r="C63" s="38">
        <v>68.421052631578945</v>
      </c>
      <c r="D63" s="38"/>
      <c r="E63" s="30">
        <v>100</v>
      </c>
    </row>
    <row r="64" spans="1:5" x14ac:dyDescent="0.2">
      <c r="A64" s="29" t="s">
        <v>91</v>
      </c>
      <c r="B64" s="38">
        <f>'Parti och kön 2007-2023'!Y11</f>
        <v>50</v>
      </c>
      <c r="C64" s="38">
        <f>'Parti och kön 2007-2023'!AE11</f>
        <v>50</v>
      </c>
      <c r="D64" s="38"/>
      <c r="E64" s="30">
        <f t="shared" si="13"/>
        <v>100</v>
      </c>
    </row>
    <row r="65" spans="1:5" x14ac:dyDescent="0.2">
      <c r="B65" s="38"/>
      <c r="C65" s="38"/>
      <c r="D65" s="38"/>
      <c r="E65" s="30"/>
    </row>
    <row r="66" spans="1:5" x14ac:dyDescent="0.2">
      <c r="A66" s="29" t="s">
        <v>75</v>
      </c>
      <c r="B66" s="39" t="s">
        <v>3</v>
      </c>
      <c r="C66" s="39" t="s">
        <v>3</v>
      </c>
      <c r="D66" s="38"/>
      <c r="E66" s="30">
        <v>100</v>
      </c>
    </row>
    <row r="67" spans="1:5" x14ac:dyDescent="0.2">
      <c r="A67" s="29" t="s">
        <v>76</v>
      </c>
      <c r="B67" s="39" t="s">
        <v>3</v>
      </c>
      <c r="C67" s="39" t="s">
        <v>3</v>
      </c>
      <c r="D67" s="38"/>
      <c r="E67" s="30">
        <v>100</v>
      </c>
    </row>
    <row r="68" spans="1:5" x14ac:dyDescent="0.2">
      <c r="A68" s="29" t="s">
        <v>77</v>
      </c>
      <c r="B68" s="38">
        <v>80</v>
      </c>
      <c r="C68" s="38">
        <v>20</v>
      </c>
      <c r="D68" s="38"/>
      <c r="E68" s="30">
        <f t="shared" si="13"/>
        <v>100</v>
      </c>
    </row>
    <row r="69" spans="1:5" x14ac:dyDescent="0.2">
      <c r="A69" s="29" t="s">
        <v>82</v>
      </c>
      <c r="B69" s="38">
        <v>50</v>
      </c>
      <c r="C69" s="38">
        <v>50</v>
      </c>
      <c r="D69" s="38"/>
      <c r="E69" s="30">
        <v>100</v>
      </c>
    </row>
    <row r="70" spans="1:5" x14ac:dyDescent="0.2">
      <c r="A70" s="29" t="s">
        <v>92</v>
      </c>
      <c r="B70" s="38">
        <f>'Parti och kön 2007-2023'!Y12</f>
        <v>45</v>
      </c>
      <c r="C70" s="38">
        <f>'Parti och kön 2007-2023'!AE12</f>
        <v>55.000000000000007</v>
      </c>
      <c r="D70" s="38"/>
      <c r="E70" s="30">
        <f t="shared" si="13"/>
        <v>100</v>
      </c>
    </row>
    <row r="71" spans="1:5" x14ac:dyDescent="0.2">
      <c r="B71" s="38"/>
      <c r="C71" s="38"/>
      <c r="D71" s="38"/>
      <c r="E71" s="30"/>
    </row>
    <row r="72" spans="1:5" x14ac:dyDescent="0.2">
      <c r="A72" s="29" t="s">
        <v>78</v>
      </c>
      <c r="B72" s="39" t="s">
        <v>3</v>
      </c>
      <c r="C72" s="39" t="s">
        <v>3</v>
      </c>
      <c r="D72" s="38"/>
      <c r="E72" s="30">
        <v>100</v>
      </c>
    </row>
    <row r="73" spans="1:5" x14ac:dyDescent="0.2">
      <c r="A73" s="29" t="s">
        <v>79</v>
      </c>
      <c r="B73" s="39" t="s">
        <v>3</v>
      </c>
      <c r="C73" s="39" t="s">
        <v>3</v>
      </c>
      <c r="D73" s="38"/>
      <c r="E73" s="30">
        <v>100</v>
      </c>
    </row>
    <row r="74" spans="1:5" x14ac:dyDescent="0.2">
      <c r="A74" s="29" t="s">
        <v>80</v>
      </c>
      <c r="B74" s="38" t="s">
        <v>3</v>
      </c>
      <c r="C74" s="38">
        <v>100</v>
      </c>
      <c r="D74" s="38"/>
      <c r="E74" s="30">
        <f t="shared" si="13"/>
        <v>100</v>
      </c>
    </row>
    <row r="75" spans="1:5" x14ac:dyDescent="0.2">
      <c r="A75" s="29" t="s">
        <v>81</v>
      </c>
      <c r="B75" s="38" t="s">
        <v>3</v>
      </c>
      <c r="C75" s="38">
        <v>100</v>
      </c>
      <c r="D75" s="38"/>
      <c r="E75" s="30">
        <v>100</v>
      </c>
    </row>
    <row r="76" spans="1:5" x14ac:dyDescent="0.2">
      <c r="A76" s="29" t="s">
        <v>93</v>
      </c>
      <c r="B76" s="38" t="str">
        <f>'Parti och kön 2007-2023'!Y13</f>
        <v>-</v>
      </c>
      <c r="C76" s="38" t="str">
        <f>'Parti och kön 2007-2023'!AE13</f>
        <v>-</v>
      </c>
      <c r="D76" s="38"/>
      <c r="E76" s="30">
        <f t="shared" si="13"/>
        <v>0</v>
      </c>
    </row>
    <row r="77" spans="1:5" x14ac:dyDescent="0.2">
      <c r="B77" s="38"/>
      <c r="C77" s="38"/>
      <c r="D77" s="38"/>
      <c r="E77" s="30"/>
    </row>
    <row r="78" spans="1:5" x14ac:dyDescent="0.2">
      <c r="A78" s="29" t="s">
        <v>65</v>
      </c>
      <c r="B78" s="38">
        <v>50</v>
      </c>
      <c r="C78" s="38">
        <v>50</v>
      </c>
      <c r="D78" s="38"/>
      <c r="E78" s="30">
        <v>100</v>
      </c>
    </row>
    <row r="79" spans="1:5" x14ac:dyDescent="0.2">
      <c r="A79" s="29" t="s">
        <v>66</v>
      </c>
      <c r="B79" s="38">
        <v>0</v>
      </c>
      <c r="C79" s="38">
        <v>100</v>
      </c>
      <c r="D79" s="38"/>
      <c r="E79" s="30">
        <v>100</v>
      </c>
    </row>
    <row r="80" spans="1:5" x14ac:dyDescent="0.2">
      <c r="A80" s="29" t="s">
        <v>67</v>
      </c>
      <c r="B80" s="39" t="s">
        <v>3</v>
      </c>
      <c r="C80" s="39" t="s">
        <v>3</v>
      </c>
      <c r="D80" s="38"/>
      <c r="E80" s="30">
        <v>100</v>
      </c>
    </row>
    <row r="81" spans="1:5" x14ac:dyDescent="0.2">
      <c r="A81" s="29" t="s">
        <v>74</v>
      </c>
      <c r="B81" s="39" t="s">
        <v>3</v>
      </c>
      <c r="C81" s="39" t="s">
        <v>3</v>
      </c>
      <c r="D81" s="38"/>
      <c r="E81" s="30">
        <v>100</v>
      </c>
    </row>
    <row r="82" spans="1:5" x14ac:dyDescent="0.2">
      <c r="A82" s="29" t="s">
        <v>94</v>
      </c>
      <c r="B82" s="30" t="str">
        <f>'Parti och kön 2007-2023'!Y14</f>
        <v>-</v>
      </c>
      <c r="C82" s="30">
        <f>'Parti och kön 2007-2023'!AE14</f>
        <v>100</v>
      </c>
      <c r="E82" s="30">
        <v>100</v>
      </c>
    </row>
  </sheetData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Kön</vt:lpstr>
      <vt:lpstr>Kommun</vt:lpstr>
      <vt:lpstr>Parti</vt:lpstr>
      <vt:lpstr>Parti och kön 2007-2023</vt:lpstr>
      <vt:lpstr>DiaUnd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2023-10-03T07:45:37Z</cp:lastPrinted>
  <dcterms:created xsi:type="dcterms:W3CDTF">2006-07-19T08:22:38Z</dcterms:created>
  <dcterms:modified xsi:type="dcterms:W3CDTF">2023-10-04T05:32:04Z</dcterms:modified>
</cp:coreProperties>
</file>