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Val\"/>
    </mc:Choice>
  </mc:AlternateContent>
  <xr:revisionPtr revIDLastSave="0" documentId="13_ncr:1_{DEA4A142-DCC5-4CBA-A015-D049ADB42571}" xr6:coauthVersionLast="47" xr6:coauthVersionMax="47" xr10:uidLastSave="{00000000-0000-0000-0000-000000000000}"/>
  <bookViews>
    <workbookView xWindow="-27990" yWindow="-915" windowWidth="24915" windowHeight="15360" xr2:uid="{00000000-000D-0000-FFFF-FFFF00000000}"/>
  </bookViews>
  <sheets>
    <sheet name="Valdeltagande" sheetId="1" r:id="rId1"/>
    <sheet name="Röstningstidpunkt" sheetId="5" r:id="rId2"/>
    <sheet name="Parti" sheetId="6" r:id="rId3"/>
    <sheet name="Kommun" sheetId="7" r:id="rId4"/>
    <sheet name="Kandidater" sheetId="8" r:id="rId5"/>
    <sheet name="Finland" sheetId="9" r:id="rId6"/>
    <sheet name="Invalda" sheetId="10" r:id="rId7"/>
    <sheet name="Ogilitga" sheetId="4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9" l="1"/>
  <c r="F21" i="9"/>
  <c r="F16" i="9"/>
  <c r="F19" i="9"/>
  <c r="F20" i="9"/>
  <c r="F17" i="9"/>
  <c r="F15" i="9"/>
  <c r="F14" i="9"/>
  <c r="F9" i="9"/>
  <c r="F12" i="9"/>
  <c r="F11" i="9"/>
  <c r="F10" i="9"/>
  <c r="F13" i="9"/>
  <c r="F8" i="9"/>
  <c r="H7" i="9"/>
  <c r="G7" i="9"/>
  <c r="C7" i="9"/>
  <c r="D13" i="9" s="1"/>
  <c r="K68" i="8"/>
  <c r="G65" i="8"/>
  <c r="K64" i="8"/>
  <c r="C62" i="8"/>
  <c r="K49" i="8"/>
  <c r="G49" i="8"/>
  <c r="C46" i="8"/>
  <c r="K37" i="8"/>
  <c r="C29" i="8"/>
  <c r="G28" i="8"/>
  <c r="K27" i="8"/>
  <c r="K7" i="8"/>
  <c r="G7" i="8"/>
  <c r="C7" i="8"/>
  <c r="E23" i="7"/>
  <c r="E26" i="7" s="1"/>
  <c r="N26" i="7" s="1"/>
  <c r="E24" i="7"/>
  <c r="F24" i="7"/>
  <c r="G24" i="7"/>
  <c r="G23" i="7" s="1"/>
  <c r="H24" i="7"/>
  <c r="H23" i="7" s="1"/>
  <c r="E25" i="7"/>
  <c r="F25" i="7"/>
  <c r="F23" i="7" s="1"/>
  <c r="G25" i="7"/>
  <c r="H25" i="7"/>
  <c r="N7" i="7"/>
  <c r="O7" i="7"/>
  <c r="P7" i="7"/>
  <c r="Q7" i="7"/>
  <c r="N8" i="7"/>
  <c r="O8" i="7"/>
  <c r="P8" i="7"/>
  <c r="Q8" i="7"/>
  <c r="N9" i="7"/>
  <c r="O9" i="7"/>
  <c r="P9" i="7"/>
  <c r="Q9" i="7"/>
  <c r="N10" i="7"/>
  <c r="O10" i="7"/>
  <c r="P10" i="7"/>
  <c r="Q10" i="7"/>
  <c r="N11" i="7"/>
  <c r="O11" i="7"/>
  <c r="P11" i="7"/>
  <c r="Q11" i="7"/>
  <c r="N12" i="7"/>
  <c r="O12" i="7"/>
  <c r="P12" i="7"/>
  <c r="Q12" i="7"/>
  <c r="N13" i="7"/>
  <c r="O13" i="7"/>
  <c r="P13" i="7"/>
  <c r="Q13" i="7"/>
  <c r="N14" i="7"/>
  <c r="O14" i="7"/>
  <c r="P14" i="7"/>
  <c r="Q14" i="7"/>
  <c r="N15" i="7"/>
  <c r="O15" i="7"/>
  <c r="P15" i="7"/>
  <c r="Q15" i="7"/>
  <c r="N16" i="7"/>
  <c r="O16" i="7"/>
  <c r="P16" i="7"/>
  <c r="Q16" i="7"/>
  <c r="N17" i="7"/>
  <c r="O17" i="7"/>
  <c r="P17" i="7"/>
  <c r="Q17" i="7"/>
  <c r="N18" i="7"/>
  <c r="O18" i="7"/>
  <c r="P18" i="7"/>
  <c r="Q18" i="7"/>
  <c r="N19" i="7"/>
  <c r="O19" i="7"/>
  <c r="P19" i="7"/>
  <c r="Q19" i="7"/>
  <c r="N20" i="7"/>
  <c r="O20" i="7"/>
  <c r="P20" i="7"/>
  <c r="Q20" i="7"/>
  <c r="N21" i="7"/>
  <c r="O21" i="7"/>
  <c r="P21" i="7"/>
  <c r="Q21" i="7"/>
  <c r="N22" i="7"/>
  <c r="O22" i="7"/>
  <c r="P22" i="7"/>
  <c r="Q22" i="7"/>
  <c r="N24" i="7"/>
  <c r="O24" i="7"/>
  <c r="P24" i="7"/>
  <c r="Q24" i="7"/>
  <c r="N25" i="7"/>
  <c r="P25" i="7"/>
  <c r="Q25" i="7"/>
  <c r="D14" i="9" l="1"/>
  <c r="D18" i="9"/>
  <c r="D9" i="9"/>
  <c r="D8" i="9"/>
  <c r="D21" i="9"/>
  <c r="D12" i="9"/>
  <c r="F7" i="9"/>
  <c r="D16" i="9"/>
  <c r="D11" i="9"/>
  <c r="D15" i="9"/>
  <c r="D19" i="9"/>
  <c r="D10" i="9"/>
  <c r="D20" i="9"/>
  <c r="F26" i="7"/>
  <c r="O26" i="7" s="1"/>
  <c r="O23" i="7"/>
  <c r="Q23" i="7"/>
  <c r="H26" i="7"/>
  <c r="Q26" i="7" s="1"/>
  <c r="G26" i="7"/>
  <c r="P26" i="7" s="1"/>
  <c r="P23" i="7"/>
  <c r="O25" i="7"/>
  <c r="N23" i="7"/>
  <c r="D7" i="9" l="1"/>
  <c r="D10" i="10" l="1"/>
  <c r="C10" i="10"/>
  <c r="J25" i="7"/>
  <c r="J23" i="7" s="1"/>
  <c r="J26" i="7" s="1"/>
  <c r="D25" i="7"/>
  <c r="C25" i="7"/>
  <c r="J24" i="7"/>
  <c r="D24" i="7"/>
  <c r="C24" i="7"/>
  <c r="B22" i="7"/>
  <c r="L22" i="7" s="1"/>
  <c r="B21" i="7"/>
  <c r="S21" i="7" s="1"/>
  <c r="B20" i="7"/>
  <c r="S20" i="7" s="1"/>
  <c r="B19" i="7"/>
  <c r="L19" i="7" s="1"/>
  <c r="B18" i="7"/>
  <c r="L18" i="7" s="1"/>
  <c r="B17" i="7"/>
  <c r="S17" i="7" s="1"/>
  <c r="B16" i="7"/>
  <c r="S16" i="7" s="1"/>
  <c r="B15" i="7"/>
  <c r="L15" i="7" s="1"/>
  <c r="B14" i="7"/>
  <c r="L14" i="7" s="1"/>
  <c r="B13" i="7"/>
  <c r="S13" i="7" s="1"/>
  <c r="B12" i="7"/>
  <c r="S12" i="7" s="1"/>
  <c r="B11" i="7"/>
  <c r="L11" i="7" s="1"/>
  <c r="B10" i="7"/>
  <c r="L10" i="7" s="1"/>
  <c r="B9" i="7"/>
  <c r="S9" i="7" s="1"/>
  <c r="B8" i="7"/>
  <c r="B7" i="7"/>
  <c r="L7" i="7" s="1"/>
  <c r="B22" i="6"/>
  <c r="M22" i="6" s="1"/>
  <c r="B21" i="6"/>
  <c r="M21" i="6" s="1"/>
  <c r="B20" i="6"/>
  <c r="J20" i="6" s="1"/>
  <c r="B19" i="6"/>
  <c r="K19" i="6" s="1"/>
  <c r="B18" i="6"/>
  <c r="M18" i="6" s="1"/>
  <c r="B17" i="6"/>
  <c r="J17" i="6" s="1"/>
  <c r="B16" i="6"/>
  <c r="J16" i="6" s="1"/>
  <c r="B15" i="6"/>
  <c r="N15" i="6" s="1"/>
  <c r="B14" i="6"/>
  <c r="M14" i="6" s="1"/>
  <c r="B13" i="6"/>
  <c r="J13" i="6" s="1"/>
  <c r="B12" i="6"/>
  <c r="J12" i="6" s="1"/>
  <c r="B11" i="6"/>
  <c r="M11" i="6" s="1"/>
  <c r="B10" i="6"/>
  <c r="M10" i="6" s="1"/>
  <c r="B9" i="6"/>
  <c r="J9" i="6" s="1"/>
  <c r="G8" i="6"/>
  <c r="E8" i="6"/>
  <c r="D8" i="6"/>
  <c r="B27" i="1"/>
  <c r="D24" i="1"/>
  <c r="C24" i="1"/>
  <c r="D23" i="1"/>
  <c r="C23" i="1"/>
  <c r="L21" i="1"/>
  <c r="F21" i="1"/>
  <c r="B21" i="1"/>
  <c r="L20" i="1"/>
  <c r="K20" i="1"/>
  <c r="F20" i="1"/>
  <c r="B20" i="1"/>
  <c r="L19" i="1"/>
  <c r="K19" i="1"/>
  <c r="F19" i="1"/>
  <c r="B19" i="1"/>
  <c r="K18" i="1"/>
  <c r="L18" i="1"/>
  <c r="F18" i="1"/>
  <c r="B18" i="1"/>
  <c r="L17" i="1"/>
  <c r="K17" i="1"/>
  <c r="F17" i="1"/>
  <c r="B17" i="1"/>
  <c r="L16" i="1"/>
  <c r="K16" i="1"/>
  <c r="B16" i="1"/>
  <c r="L15" i="1"/>
  <c r="K15" i="1"/>
  <c r="F15" i="1"/>
  <c r="B15" i="1"/>
  <c r="L14" i="1"/>
  <c r="K14" i="1"/>
  <c r="F14" i="1"/>
  <c r="B14" i="1"/>
  <c r="L13" i="1"/>
  <c r="F13" i="1"/>
  <c r="B13" i="1"/>
  <c r="L12" i="1"/>
  <c r="K12" i="1"/>
  <c r="F12" i="1"/>
  <c r="B12" i="1"/>
  <c r="L11" i="1"/>
  <c r="K11" i="1"/>
  <c r="F11" i="1"/>
  <c r="B11" i="1"/>
  <c r="K10" i="1"/>
  <c r="L10" i="1"/>
  <c r="F10" i="1"/>
  <c r="B10" i="1"/>
  <c r="K9" i="1"/>
  <c r="L9" i="1"/>
  <c r="F9" i="1"/>
  <c r="B9" i="1"/>
  <c r="L8" i="1"/>
  <c r="K8" i="1"/>
  <c r="B8" i="1"/>
  <c r="L7" i="1"/>
  <c r="K7" i="1"/>
  <c r="H23" i="1"/>
  <c r="G23" i="1"/>
  <c r="B7" i="1"/>
  <c r="L6" i="1"/>
  <c r="K6" i="1"/>
  <c r="H24" i="1"/>
  <c r="G24" i="1"/>
  <c r="F6" i="1"/>
  <c r="B6" i="1"/>
  <c r="M7" i="7" l="1"/>
  <c r="S7" i="7"/>
  <c r="M15" i="7"/>
  <c r="L21" i="7"/>
  <c r="M21" i="7"/>
  <c r="S15" i="7"/>
  <c r="M13" i="7"/>
  <c r="M11" i="7"/>
  <c r="L17" i="7"/>
  <c r="S11" i="7"/>
  <c r="J21" i="6"/>
  <c r="M19" i="6"/>
  <c r="L24" i="1"/>
  <c r="D22" i="1"/>
  <c r="D25" i="1" s="1"/>
  <c r="D28" i="1" s="1"/>
  <c r="C26" i="9"/>
  <c r="J9" i="1"/>
  <c r="L9" i="7"/>
  <c r="M19" i="7"/>
  <c r="M9" i="7"/>
  <c r="C23" i="7"/>
  <c r="M17" i="7"/>
  <c r="S19" i="7"/>
  <c r="B24" i="7"/>
  <c r="M24" i="7" s="1"/>
  <c r="L13" i="7"/>
  <c r="D23" i="7"/>
  <c r="S8" i="7"/>
  <c r="M10" i="7"/>
  <c r="M14" i="7"/>
  <c r="M18" i="7"/>
  <c r="M22" i="7"/>
  <c r="S10" i="7"/>
  <c r="L12" i="7"/>
  <c r="S14" i="7"/>
  <c r="L16" i="7"/>
  <c r="S18" i="7"/>
  <c r="L20" i="7"/>
  <c r="S22" i="7"/>
  <c r="B25" i="7"/>
  <c r="S25" i="7" s="1"/>
  <c r="M8" i="7"/>
  <c r="M12" i="7"/>
  <c r="M16" i="7"/>
  <c r="M20" i="7"/>
  <c r="L8" i="7"/>
  <c r="M12" i="6"/>
  <c r="N12" i="6"/>
  <c r="J15" i="6"/>
  <c r="J19" i="6"/>
  <c r="K15" i="6"/>
  <c r="N17" i="6"/>
  <c r="N21" i="6"/>
  <c r="K17" i="6"/>
  <c r="K21" i="6"/>
  <c r="N11" i="6"/>
  <c r="J11" i="6"/>
  <c r="N13" i="6"/>
  <c r="M15" i="6"/>
  <c r="K20" i="6"/>
  <c r="K11" i="6"/>
  <c r="N9" i="6"/>
  <c r="N16" i="6"/>
  <c r="K9" i="6"/>
  <c r="K16" i="6"/>
  <c r="N19" i="6"/>
  <c r="N20" i="6"/>
  <c r="K13" i="6"/>
  <c r="M20" i="6"/>
  <c r="M16" i="6"/>
  <c r="K12" i="6"/>
  <c r="M9" i="6"/>
  <c r="M13" i="6"/>
  <c r="M17" i="6"/>
  <c r="B8" i="6"/>
  <c r="J8" i="6" s="1"/>
  <c r="N14" i="6"/>
  <c r="N18" i="6"/>
  <c r="N22" i="6"/>
  <c r="J10" i="6"/>
  <c r="J14" i="6"/>
  <c r="J18" i="6"/>
  <c r="J22" i="6"/>
  <c r="K10" i="6"/>
  <c r="K14" i="6"/>
  <c r="K18" i="6"/>
  <c r="K22" i="6"/>
  <c r="J17" i="1"/>
  <c r="J19" i="1"/>
  <c r="K24" i="1"/>
  <c r="J10" i="1"/>
  <c r="J20" i="1"/>
  <c r="J18" i="1"/>
  <c r="C22" i="1"/>
  <c r="C25" i="1" s="1"/>
  <c r="C28" i="1" s="1"/>
  <c r="J15" i="1"/>
  <c r="J11" i="1"/>
  <c r="J13" i="1"/>
  <c r="J14" i="1"/>
  <c r="B23" i="1"/>
  <c r="J12" i="1"/>
  <c r="B24" i="1"/>
  <c r="B22" i="1" s="1"/>
  <c r="B25" i="1" s="1"/>
  <c r="B28" i="1" s="1"/>
  <c r="J21" i="1"/>
  <c r="F24" i="1"/>
  <c r="K23" i="1"/>
  <c r="G22" i="1"/>
  <c r="H22" i="1"/>
  <c r="L23" i="1"/>
  <c r="F8" i="1"/>
  <c r="J8" i="1" s="1"/>
  <c r="F16" i="1"/>
  <c r="J16" i="1" s="1"/>
  <c r="K13" i="1"/>
  <c r="K21" i="1"/>
  <c r="J6" i="1"/>
  <c r="F7" i="1"/>
  <c r="D24" i="9" l="1"/>
  <c r="D23" i="9"/>
  <c r="L22" i="1"/>
  <c r="B23" i="7"/>
  <c r="S23" i="7" s="1"/>
  <c r="C26" i="7"/>
  <c r="S24" i="7"/>
  <c r="L24" i="7"/>
  <c r="M25" i="7"/>
  <c r="L25" i="7"/>
  <c r="D26" i="7"/>
  <c r="N10" i="6"/>
  <c r="H8" i="6"/>
  <c r="N8" i="6" s="1"/>
  <c r="M8" i="6"/>
  <c r="K8" i="6"/>
  <c r="K22" i="1"/>
  <c r="J24" i="1"/>
  <c r="G25" i="1"/>
  <c r="K25" i="1" s="1"/>
  <c r="F23" i="1"/>
  <c r="J7" i="1"/>
  <c r="H25" i="1"/>
  <c r="B26" i="7" l="1"/>
  <c r="S26" i="7" s="1"/>
  <c r="L26" i="7"/>
  <c r="M23" i="7"/>
  <c r="M26" i="7"/>
  <c r="L23" i="7"/>
  <c r="L25" i="1"/>
  <c r="F22" i="1"/>
  <c r="J23" i="1"/>
  <c r="J22" i="1" l="1"/>
  <c r="F25" i="1"/>
  <c r="J25" i="1" l="1"/>
  <c r="K27" i="1" l="1"/>
  <c r="G28" i="1"/>
  <c r="K28" i="1" s="1"/>
  <c r="L27" i="1" l="1"/>
  <c r="H28" i="1"/>
  <c r="L28" i="1" s="1"/>
  <c r="F27" i="1"/>
  <c r="J27" i="1" l="1"/>
  <c r="F28" i="1"/>
  <c r="J28" i="1" s="1"/>
</calcChain>
</file>

<file path=xl/sharedStrings.xml><?xml version="1.0" encoding="utf-8"?>
<sst xmlns="http://schemas.openxmlformats.org/spreadsheetml/2006/main" count="544" uniqueCount="287">
  <si>
    <t>Mariehamn</t>
  </si>
  <si>
    <t>Kvinnor</t>
  </si>
  <si>
    <t>Män</t>
  </si>
  <si>
    <t>Ålands statistik- och utredningsbyrå</t>
  </si>
  <si>
    <t>Källa: ÅSUB, Valstatistik</t>
  </si>
  <si>
    <t>Senast uppdaterad 14.6.2024</t>
  </si>
  <si>
    <t>Kommun</t>
  </si>
  <si>
    <t>Röstberättigade</t>
  </si>
  <si>
    <t>Röstande, antal</t>
  </si>
  <si>
    <t>Valdeltagande, procent</t>
  </si>
  <si>
    <t>Totalt</t>
  </si>
  <si>
    <t>Brändö</t>
  </si>
  <si>
    <t>Eckerö</t>
  </si>
  <si>
    <t>-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</si>
  <si>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</si>
  <si>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</si>
  <si>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</si>
  <si>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</si>
  <si>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</si>
  <si>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</si>
  <si>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</si>
  <si>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</si>
  <si>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</si>
  <si>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</si>
  <si>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</si>
  <si>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</si>
  <si>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</si>
  <si>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Landskomm.</t>
  </si>
  <si>
    <t>-Landsbygden</t>
  </si>
  <si>
    <t>-Skärgården</t>
  </si>
  <si>
    <t>Åland</t>
  </si>
  <si>
    <t>Finska medborgare</t>
  </si>
  <si>
    <t>utomlands</t>
  </si>
  <si>
    <t>Valkretsen totalt</t>
  </si>
  <si>
    <t>Röstberättigade och röstande efter kommun och kön vid valet till EU-parlamentet 2024</t>
  </si>
  <si>
    <t>Röstande på förhand</t>
  </si>
  <si>
    <t>Röstande på valdagen</t>
  </si>
  <si>
    <t>Andel av de röstande som röstade på förhand, procent</t>
  </si>
  <si>
    <t>Röstande på förhand respektive på valdagen efter kommun och kön i valet till EU-parlamentet 2024</t>
  </si>
  <si>
    <t>Samlingspartiet</t>
  </si>
  <si>
    <t>Gröna förbundet</t>
  </si>
  <si>
    <t>Finlands Socialdemokratiska Parti</t>
  </si>
  <si>
    <t>Sannfinländarna</t>
  </si>
  <si>
    <t>Centern i Finland</t>
  </si>
  <si>
    <t>Vänsterförbundet</t>
  </si>
  <si>
    <t>Finlands Kommunistiska Parti</t>
  </si>
  <si>
    <t>Liberalpartiet - Frihet att välja</t>
  </si>
  <si>
    <t>Antal röster</t>
  </si>
  <si>
    <t>Procentuell fördelning</t>
  </si>
  <si>
    <t>Parti</t>
  </si>
  <si>
    <t>Kandidater- nas kön</t>
  </si>
  <si>
    <t>K</t>
  </si>
  <si>
    <t>M</t>
  </si>
  <si>
    <t xml:space="preserve">Före </t>
  </si>
  <si>
    <t>På</t>
  </si>
  <si>
    <t xml:space="preserve">   </t>
  </si>
  <si>
    <t>Godkända röster efter parti, kandidaternas kön och röstningstidpunkt vid EU-valet 2024</t>
  </si>
  <si>
    <t>Andel av rösterna, procent</t>
  </si>
  <si>
    <t>SFP</t>
  </si>
  <si>
    <t>Soc.</t>
  </si>
  <si>
    <t>Gröna</t>
  </si>
  <si>
    <t>Sann-</t>
  </si>
  <si>
    <t>Övr.</t>
  </si>
  <si>
    <t>dem</t>
  </si>
  <si>
    <t>finl.</t>
  </si>
  <si>
    <t>partier</t>
  </si>
  <si>
    <t>Samtliga kandidater som fick röster på Åland</t>
  </si>
  <si>
    <t xml:space="preserve">Antal </t>
  </si>
  <si>
    <t>Kandidat</t>
  </si>
  <si>
    <t>röster</t>
  </si>
  <si>
    <t>Svenska folkpartiet i Finland</t>
  </si>
  <si>
    <t>Nilsson, Anton</t>
  </si>
  <si>
    <t>Grönroos, Simo</t>
  </si>
  <si>
    <t>Pietikäinen, Sirpa</t>
  </si>
  <si>
    <t>Tynkkynen, Sebastian</t>
  </si>
  <si>
    <t>Virkkunen, Henna</t>
  </si>
  <si>
    <t>Hakkarainen, Teuvo</t>
  </si>
  <si>
    <t>Korhola, Eija-Riitta</t>
  </si>
  <si>
    <t>Luukkanen, Arto</t>
  </si>
  <si>
    <t>Salla, Aura</t>
  </si>
  <si>
    <t>Peltokangas, Mauri</t>
  </si>
  <si>
    <t>Ruohonen-Lerner, Pirkko</t>
  </si>
  <si>
    <t>Sigfrids, Frida</t>
  </si>
  <si>
    <t>Vallin, Veikko</t>
  </si>
  <si>
    <t>Sjöskog, Niclas</t>
  </si>
  <si>
    <t>Niinistö, Ville</t>
  </si>
  <si>
    <t xml:space="preserve">Vänsterförbundet </t>
  </si>
  <si>
    <t>Schulman, Max</t>
  </si>
  <si>
    <t>Kyllönen, Merja</t>
  </si>
  <si>
    <t>Heinäluoma, Eero</t>
  </si>
  <si>
    <t>Huhtala, Juha</t>
  </si>
  <si>
    <t>Säynevirta, Sami</t>
  </si>
  <si>
    <t>Kristdemokraterna i Finland</t>
  </si>
  <si>
    <t>Puolimatka, Tapio</t>
  </si>
  <si>
    <t>Kisner, Susanna</t>
  </si>
  <si>
    <t>Katainen, Elsi</t>
  </si>
  <si>
    <t>Jaatinen, Satu</t>
  </si>
  <si>
    <t>Ekman, Heikki</t>
  </si>
  <si>
    <t>Röster</t>
  </si>
  <si>
    <t>Invalda</t>
  </si>
  <si>
    <t>Antal</t>
  </si>
  <si>
    <t>Procent</t>
  </si>
  <si>
    <t>Godkända röster</t>
  </si>
  <si>
    <t>Ogiltiga röster</t>
  </si>
  <si>
    <t xml:space="preserve"> -därav blanka</t>
  </si>
  <si>
    <t>Avgivna röster totalt</t>
  </si>
  <si>
    <t>Valdeltagande för bosatta i Finland, procent</t>
  </si>
  <si>
    <t>I hela</t>
  </si>
  <si>
    <t>Finland</t>
  </si>
  <si>
    <t>Summa</t>
  </si>
  <si>
    <t>Svenska folkpartiet</t>
  </si>
  <si>
    <t>Ogiltiga röster totalt</t>
  </si>
  <si>
    <t>Orsak</t>
  </si>
  <si>
    <t>Blank röstsedel</t>
  </si>
  <si>
    <t>Obehörig</t>
  </si>
  <si>
    <t>Annan</t>
  </si>
  <si>
    <t>%</t>
  </si>
  <si>
    <t>anteckning</t>
  </si>
  <si>
    <t>Valdeltagande efter region och kön</t>
  </si>
  <si>
    <t>Valdeltagande efter kommun</t>
  </si>
  <si>
    <t>Andel som röstade på förhand efter kön och region</t>
  </si>
  <si>
    <t>Röster efter parti och röstningstidpunkt</t>
  </si>
  <si>
    <t>Rösternas fördelning på kandidat efter kommun</t>
  </si>
  <si>
    <t>Godkända röster efter kandidat vid valet till EU-parlamentet 2024, hela Åland</t>
  </si>
  <si>
    <t>Röster och invalda efter parti</t>
  </si>
  <si>
    <t>Resultatet i hela Finland vid valet till EU-parlamentet 2024</t>
  </si>
  <si>
    <t>De invalda kandidaternas röstetal i hela Finland och på Åland vid valet till EU-parlamentet 2024</t>
  </si>
  <si>
    <t>Ogiltiga röster efter orsak och kommun vid valet till EU-parlamentet 2024</t>
  </si>
  <si>
    <t>val- dagen</t>
  </si>
  <si>
    <t>Röstnings- tidpunkt</t>
  </si>
  <si>
    <t>Rörelse.nu</t>
  </si>
  <si>
    <t>Totuuspuolue</t>
  </si>
  <si>
    <t>Aaltola, Mika</t>
  </si>
  <si>
    <t>Toveri, Pekka</t>
  </si>
  <si>
    <t>Guzenina, Maria</t>
  </si>
  <si>
    <t>Ohisalo, Maria</t>
  </si>
  <si>
    <t>Andersson, Li</t>
  </si>
  <si>
    <t>Saramo, Jussi</t>
  </si>
  <si>
    <t>Henriksson, Anna-Maja</t>
  </si>
  <si>
    <t>Kulmuni, Katri</t>
  </si>
  <si>
    <t>Kristdemokraterna i Finland (KD)</t>
  </si>
  <si>
    <t>Öppna Partiet</t>
  </si>
  <si>
    <t>Frihetsalliansen</t>
  </si>
  <si>
    <t>Saml.</t>
  </si>
  <si>
    <t>part.</t>
  </si>
  <si>
    <t>Vänst.</t>
  </si>
  <si>
    <t>förb.</t>
  </si>
  <si>
    <t>Seppänen, Sara</t>
  </si>
  <si>
    <t>Ekman, Johanna</t>
  </si>
  <si>
    <t>Biaudet, Eva</t>
  </si>
  <si>
    <t>Wulff, Nicke</t>
  </si>
  <si>
    <t>Niikko, Mika</t>
  </si>
  <si>
    <t>Meinander, Henrik</t>
  </si>
  <si>
    <t>Antikainen, Sanna</t>
  </si>
  <si>
    <t>Westerholm, Anita</t>
  </si>
  <si>
    <t>Päivärinta, Susanne</t>
  </si>
  <si>
    <t>Borg, Johanna</t>
  </si>
  <si>
    <t>Makkonen, Teija</t>
  </si>
  <si>
    <t>Sankelo, Janne</t>
  </si>
  <si>
    <t>Garedew, Kaisa</t>
  </si>
  <si>
    <t>Apter, Ted</t>
  </si>
  <si>
    <t>Broman, Samuel</t>
  </si>
  <si>
    <t>Junnila, Vilhelm</t>
  </si>
  <si>
    <t>Kaunisto, Ville</t>
  </si>
  <si>
    <t>Byman, Oscar</t>
  </si>
  <si>
    <t>Kiviranta, Joonas</t>
  </si>
  <si>
    <t>Kasonen, Mika</t>
  </si>
  <si>
    <t>Ståhle, Julia</t>
  </si>
  <si>
    <t>Hagman, Oona</t>
  </si>
  <si>
    <t>Träskbäck, Jocka</t>
  </si>
  <si>
    <t>Hertzberg, Magnus</t>
  </si>
  <si>
    <t>Väätäinen, Nanna</t>
  </si>
  <si>
    <t>Miala, Maria</t>
  </si>
  <si>
    <t>Jern, Mikael</t>
  </si>
  <si>
    <t>Heltimoinen, Ilpo</t>
  </si>
  <si>
    <t>Rautanen, Maria</t>
  </si>
  <si>
    <t>Bäck, Mira</t>
  </si>
  <si>
    <t>Juvonen, Arja</t>
  </si>
  <si>
    <t>Rentto, Markku</t>
  </si>
  <si>
    <t>von Nandelstadh, Wilhelm</t>
  </si>
  <si>
    <t>Laitinen, Lauri</t>
  </si>
  <si>
    <t>Pääkkö, Sakari</t>
  </si>
  <si>
    <t>Möller, Ingrid</t>
  </si>
  <si>
    <t>Polvinen, Mikko</t>
  </si>
  <si>
    <t>Sipola, Annika</t>
  </si>
  <si>
    <t>Pusa, Kalle</t>
  </si>
  <si>
    <t>Cederlöf, Dan</t>
  </si>
  <si>
    <t>Pettersson, David</t>
  </si>
  <si>
    <t>Eckerman, Jessy</t>
  </si>
  <si>
    <t>Elfgren, Thomas</t>
  </si>
  <si>
    <t>Ruotsala, Aki</t>
  </si>
  <si>
    <t>Qvintus, Dimitri</t>
  </si>
  <si>
    <t>Vikeväkorva, Susa</t>
  </si>
  <si>
    <t>Visakorpi-Kemppainen, Marika</t>
  </si>
  <si>
    <t>Helin, Sari</t>
  </si>
  <si>
    <t>Mikkonen, Krista</t>
  </si>
  <si>
    <t>Mönttinen, Ari</t>
  </si>
  <si>
    <t>Meriläinen, Rosa</t>
  </si>
  <si>
    <t>Heikkinen, Matti</t>
  </si>
  <si>
    <t>Airaksinen, Tanja</t>
  </si>
  <si>
    <t>Jussila, Perttu</t>
  </si>
  <si>
    <t>Hiippavuori, Katriina</t>
  </si>
  <si>
    <t>Heiskanen, Miina-Anniina</t>
  </si>
  <si>
    <t>Kaimio, Tuire</t>
  </si>
  <si>
    <t>Järvelä, Viivi</t>
  </si>
  <si>
    <t>Ratilainen, Niina</t>
  </si>
  <si>
    <t>Finlands kommunistiska parti</t>
  </si>
  <si>
    <t>Merinen, Ville</t>
  </si>
  <si>
    <t>Seppälä, Peppi</t>
  </si>
  <si>
    <t>Kajari, Tarja</t>
  </si>
  <si>
    <t>Borg, Patrik</t>
  </si>
  <si>
    <t>Harjanne, Atte</t>
  </si>
  <si>
    <t>Sandberg, Tiina</t>
  </si>
  <si>
    <t>Elo, Piia</t>
  </si>
  <si>
    <t>Hopsu, Inka</t>
  </si>
  <si>
    <t>Kiljunen, Kimmo</t>
  </si>
  <si>
    <t>Liukkonen, Ari-Pekka</t>
  </si>
  <si>
    <t>Kallioinen, Toni</t>
  </si>
  <si>
    <t>Kyllönen, Tiina</t>
  </si>
  <si>
    <t>Sangervo, Julia</t>
  </si>
  <si>
    <t>Kettunen, Jonas</t>
  </si>
  <si>
    <t>Lintonen, Emmi</t>
  </si>
  <si>
    <t>Eteläinen, Unna</t>
  </si>
  <si>
    <t>Kivistö, Anni</t>
  </si>
  <si>
    <t>Niemi-Laine, Päivi</t>
  </si>
  <si>
    <t>Huhtamäki, Timo</t>
  </si>
  <si>
    <t>López Sánchez, Miguel</t>
  </si>
  <si>
    <t>Ilvonen, Miro</t>
  </si>
  <si>
    <t>Packalén, Petra</t>
  </si>
  <si>
    <t>Keränen, Silja</t>
  </si>
  <si>
    <t>Sulander, Lauri</t>
  </si>
  <si>
    <t>Kousa, Tuuli</t>
  </si>
  <si>
    <t>Taskinen, Liisa</t>
  </si>
  <si>
    <t>Grönberg, Roosa</t>
  </si>
  <si>
    <t>Heikkilä, Antti</t>
  </si>
  <si>
    <t>Helin, Perttu</t>
  </si>
  <si>
    <t>Timonen, Pekka</t>
  </si>
  <si>
    <t>Kuivalainen, Maija</t>
  </si>
  <si>
    <t>Diop, Paco</t>
  </si>
  <si>
    <t>Kauko, Niko Aleksanteri</t>
  </si>
  <si>
    <t>Kajan, Venla</t>
  </si>
  <si>
    <t>Bibani, Gashaw</t>
  </si>
  <si>
    <t>Kautio, Kimmo</t>
  </si>
  <si>
    <t>Kaunisto, Timo</t>
  </si>
  <si>
    <t>Aaltonen, Mikko</t>
  </si>
  <si>
    <t>Strandvik, Susanna</t>
  </si>
  <si>
    <t>Toppinen, Ira</t>
  </si>
  <si>
    <t>Jokelainen, Jessi</t>
  </si>
  <si>
    <t>Tiihonen, Ossi</t>
  </si>
  <si>
    <t>Häkkinen, Kati</t>
  </si>
  <si>
    <t>Jussinniemi, Jouni</t>
  </si>
  <si>
    <t>Tranberg, Heli</t>
  </si>
  <si>
    <t>Koriseva, Piia</t>
  </si>
  <si>
    <t>Minkkinen, Minna</t>
  </si>
  <si>
    <t>Ulmanen, Maija-Sofia</t>
  </si>
  <si>
    <t>Lintilä, Mika</t>
  </si>
  <si>
    <t>Pikkarainen, Harri</t>
  </si>
  <si>
    <t>Silander, Marju</t>
  </si>
  <si>
    <t>Jukkola, Tuomas</t>
  </si>
  <si>
    <t>Soukkio, Joonas</t>
  </si>
  <si>
    <t>Mäkelä, Rauli</t>
  </si>
  <si>
    <t>Lindén, Lauri</t>
  </si>
  <si>
    <t>Olsen, Vanessa</t>
  </si>
  <si>
    <t>Saarela, Lauri</t>
  </si>
  <si>
    <t>Karhunen, Marko Eerikki</t>
  </si>
  <si>
    <t>Tuominen, Lotta</t>
  </si>
  <si>
    <t>Ahtola, Eero</t>
  </si>
  <si>
    <t>Lehtisalo, Tiia</t>
  </si>
  <si>
    <t>Mema, Armando</t>
  </si>
  <si>
    <t>Lampinen, Kimmo</t>
  </si>
  <si>
    <t>Leponiemi, Johanna</t>
  </si>
  <si>
    <t>Tuovinen, Jouni</t>
  </si>
  <si>
    <t>Kivirinta, Aki</t>
  </si>
  <si>
    <t>Jaari, Heidi</t>
  </si>
  <si>
    <t>Korhonen-Low, Mira</t>
  </si>
  <si>
    <t>Ilmarinen, Iina</t>
  </si>
  <si>
    <t>Lähteenmäki, Laura</t>
  </si>
  <si>
    <t>Taavitsainen, Satu</t>
  </si>
  <si>
    <t>Alanen, Outi</t>
  </si>
  <si>
    <t>Peltola, Jarmo</t>
  </si>
  <si>
    <t>Korhonen, Toni</t>
  </si>
  <si>
    <t>Pollari, Visa</t>
  </si>
  <si>
    <t>Redsven, Petteri</t>
  </si>
  <si>
    <t>Sneitz, Nina</t>
  </si>
  <si>
    <t xml:space="preserve">Kristdemokraterna i Finland </t>
  </si>
  <si>
    <t>Andel av av-</t>
  </si>
  <si>
    <t>givna röster,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</si>
</sst>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3" xfId="0" applyFont="1" applyBorder="1"/>
    <xf numFmtId="0" fontId="3" fillId="0" borderId="3" xfId="0" applyFont="1" applyBorder="1" applyAlignment="1">
      <alignment horizontal="right"/>
    </xf>
    <xf numFmtId="3" fontId="3" fillId="0" borderId="0" xfId="0" applyNumberFormat="1" applyFont="1"/>
    <xf numFmtId="164" fontId="3" fillId="0" borderId="0" xfId="0" applyNumberFormat="1" applyFont="1"/>
    <xf numFmtId="165" fontId="4" fillId="0" borderId="0" xfId="0" applyNumberFormat="1" applyFont="1"/>
    <xf numFmtId="3" fontId="5" fillId="0" borderId="0" xfId="0" applyNumberFormat="1" applyFont="1" applyAlignment="1" applyProtection="1">
      <alignment horizontal="left"/>
      <protection locked="0"/>
    </xf>
    <xf numFmtId="3" fontId="5" fillId="0" borderId="0" xfId="0" applyNumberFormat="1" applyFont="1" applyAlignment="1" applyProtection="1">
      <alignment horizontal="right"/>
      <protection locked="0"/>
    </xf>
    <xf numFmtId="0" fontId="4" fillId="0" borderId="0" xfId="0" applyFont="1"/>
    <xf numFmtId="3" fontId="5" fillId="0" borderId="0" xfId="0" quotePrefix="1" applyNumberFormat="1" applyFont="1" applyAlignment="1" applyProtection="1">
      <alignment horizontal="left"/>
      <protection locked="0"/>
    </xf>
    <xf numFmtId="3" fontId="6" fillId="0" borderId="0" xfId="0" applyNumberFormat="1" applyFont="1" applyAlignment="1" applyProtection="1">
      <alignment horizontal="left"/>
      <protection locked="0"/>
    </xf>
    <xf numFmtId="3" fontId="6" fillId="0" borderId="0" xfId="0" applyNumberFormat="1" applyFont="1" applyAlignment="1" applyProtection="1">
      <alignment horizontal="right"/>
      <protection locked="0"/>
    </xf>
    <xf numFmtId="3" fontId="7" fillId="0" borderId="0" xfId="0" applyNumberFormat="1" applyFont="1"/>
    <xf numFmtId="0" fontId="7" fillId="0" borderId="0" xfId="0" applyFont="1"/>
    <xf numFmtId="164" fontId="7" fillId="0" borderId="0" xfId="0" applyNumberFormat="1" applyFont="1"/>
    <xf numFmtId="0" fontId="3" fillId="0" borderId="2" xfId="0" applyFont="1" applyBorder="1"/>
    <xf numFmtId="3" fontId="3" fillId="0" borderId="2" xfId="0" applyNumberFormat="1" applyFont="1" applyBorder="1"/>
    <xf numFmtId="164" fontId="3" fillId="0" borderId="2" xfId="0" applyNumberFormat="1" applyFont="1" applyBorder="1"/>
    <xf numFmtId="0" fontId="0" fillId="0" borderId="2" xfId="0" applyBorder="1"/>
    <xf numFmtId="0" fontId="8" fillId="0" borderId="0" xfId="0" applyFont="1"/>
    <xf numFmtId="164" fontId="7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3" fontId="3" fillId="0" borderId="0" xfId="0" quotePrefix="1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3" fillId="0" borderId="2" xfId="0" quotePrefix="1" applyNumberFormat="1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164" fontId="3" fillId="0" borderId="2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65" fontId="3" fillId="0" borderId="0" xfId="0" quotePrefix="1" applyNumberFormat="1" applyFont="1" applyAlignment="1">
      <alignment horizontal="right"/>
    </xf>
    <xf numFmtId="3" fontId="6" fillId="0" borderId="2" xfId="0" applyNumberFormat="1" applyFont="1" applyBorder="1" applyAlignment="1" applyProtection="1">
      <alignment horizontal="right"/>
      <protection locked="0"/>
    </xf>
    <xf numFmtId="3" fontId="3" fillId="0" borderId="2" xfId="0" applyNumberFormat="1" applyFont="1" applyBorder="1" applyAlignment="1">
      <alignment horizontal="right"/>
    </xf>
    <xf numFmtId="165" fontId="7" fillId="0" borderId="2" xfId="0" quotePrefix="1" applyNumberFormat="1" applyFont="1" applyBorder="1" applyAlignment="1">
      <alignment horizontal="right"/>
    </xf>
    <xf numFmtId="3" fontId="6" fillId="0" borderId="2" xfId="0" applyNumberFormat="1" applyFont="1" applyBorder="1" applyAlignment="1" applyProtection="1">
      <alignment horizontal="left"/>
      <protection locked="0"/>
    </xf>
    <xf numFmtId="0" fontId="10" fillId="3" borderId="0" xfId="0" applyFont="1" applyFill="1"/>
    <xf numFmtId="0" fontId="8" fillId="3" borderId="0" xfId="0" quotePrefix="1" applyFont="1" applyFill="1" applyAlignment="1">
      <alignment horizontal="left"/>
    </xf>
    <xf numFmtId="0" fontId="10" fillId="3" borderId="0" xfId="0" quotePrefix="1" applyFont="1" applyFill="1" applyAlignment="1">
      <alignment horizontal="left"/>
    </xf>
    <xf numFmtId="0" fontId="4" fillId="3" borderId="0" xfId="0" applyFont="1" applyFill="1"/>
    <xf numFmtId="0" fontId="8" fillId="3" borderId="0" xfId="0" applyFont="1" applyFill="1"/>
    <xf numFmtId="0" fontId="3" fillId="3" borderId="2" xfId="0" applyFont="1" applyFill="1" applyBorder="1"/>
    <xf numFmtId="0" fontId="3" fillId="3" borderId="0" xfId="0" applyFont="1" applyFill="1"/>
    <xf numFmtId="0" fontId="3" fillId="3" borderId="0" xfId="0" applyFont="1" applyFill="1" applyAlignment="1">
      <alignment horizontal="right"/>
    </xf>
    <xf numFmtId="0" fontId="3" fillId="3" borderId="3" xfId="0" applyFont="1" applyFill="1" applyBorder="1"/>
    <xf numFmtId="0" fontId="3" fillId="3" borderId="3" xfId="0" applyFont="1" applyFill="1" applyBorder="1" applyAlignment="1">
      <alignment horizontal="right"/>
    </xf>
    <xf numFmtId="0" fontId="7" fillId="3" borderId="0" xfId="0" applyFont="1" applyFill="1"/>
    <xf numFmtId="3" fontId="7" fillId="3" borderId="0" xfId="0" applyNumberFormat="1" applyFont="1" applyFill="1" applyAlignment="1">
      <alignment horizontal="right"/>
    </xf>
    <xf numFmtId="49" fontId="3" fillId="3" borderId="0" xfId="0" applyNumberFormat="1" applyFont="1" applyFill="1" applyAlignment="1">
      <alignment wrapText="1"/>
    </xf>
    <xf numFmtId="3" fontId="3" fillId="3" borderId="0" xfId="0" applyNumberFormat="1" applyFont="1" applyFill="1"/>
    <xf numFmtId="3" fontId="3" fillId="3" borderId="0" xfId="0" applyNumberFormat="1" applyFont="1" applyFill="1" applyAlignment="1">
      <alignment horizontal="right"/>
    </xf>
    <xf numFmtId="3" fontId="7" fillId="3" borderId="0" xfId="0" applyNumberFormat="1" applyFont="1" applyFill="1"/>
    <xf numFmtId="49" fontId="3" fillId="3" borderId="2" xfId="0" applyNumberFormat="1" applyFont="1" applyFill="1" applyBorder="1" applyAlignment="1">
      <alignment wrapText="1"/>
    </xf>
    <xf numFmtId="0" fontId="7" fillId="3" borderId="2" xfId="0" applyFont="1" applyFill="1" applyBorder="1"/>
    <xf numFmtId="165" fontId="7" fillId="0" borderId="0" xfId="0" applyNumberFormat="1" applyFont="1"/>
    <xf numFmtId="3" fontId="4" fillId="0" borderId="0" xfId="0" applyNumberFormat="1" applyFont="1"/>
    <xf numFmtId="0" fontId="3" fillId="0" borderId="0" xfId="0" quotePrefix="1" applyFont="1" applyAlignment="1">
      <alignment horizontal="right"/>
    </xf>
    <xf numFmtId="0" fontId="3" fillId="0" borderId="0" xfId="0" quotePrefix="1" applyFont="1" applyAlignment="1">
      <alignment horizontal="left"/>
    </xf>
    <xf numFmtId="3" fontId="3" fillId="2" borderId="0" xfId="0" applyNumberFormat="1" applyFont="1" applyFill="1"/>
    <xf numFmtId="165" fontId="3" fillId="0" borderId="2" xfId="0" applyNumberFormat="1" applyFont="1" applyBorder="1"/>
    <xf numFmtId="0" fontId="8" fillId="0" borderId="0" xfId="0" quotePrefix="1" applyFont="1" applyAlignment="1">
      <alignment horizontal="left"/>
    </xf>
    <xf numFmtId="0" fontId="4" fillId="0" borderId="2" xfId="0" applyFont="1" applyBorder="1"/>
    <xf numFmtId="0" fontId="3" fillId="0" borderId="0" xfId="0" applyFont="1" applyAlignment="1">
      <alignment horizontal="left"/>
    </xf>
    <xf numFmtId="0" fontId="3" fillId="0" borderId="3" xfId="0" applyFont="1" applyBorder="1" applyAlignment="1">
      <alignment textRotation="90"/>
    </xf>
    <xf numFmtId="3" fontId="3" fillId="0" borderId="3" xfId="0" applyNumberFormat="1" applyFont="1" applyBorder="1" applyAlignment="1">
      <alignment textRotation="90"/>
    </xf>
    <xf numFmtId="0" fontId="12" fillId="0" borderId="0" xfId="0" applyFont="1"/>
    <xf numFmtId="0" fontId="11" fillId="0" borderId="0" xfId="0" applyFont="1"/>
    <xf numFmtId="0" fontId="3" fillId="0" borderId="3" xfId="0" applyFont="1" applyBorder="1" applyAlignment="1">
      <alignment horizontal="right" wrapText="1"/>
    </xf>
    <xf numFmtId="3" fontId="9" fillId="0" borderId="0" xfId="0" applyNumberFormat="1" applyFont="1"/>
    <xf numFmtId="165" fontId="3" fillId="0" borderId="0" xfId="0" applyNumberFormat="1" applyFont="1"/>
    <xf numFmtId="0" fontId="13" fillId="3" borderId="0" xfId="0" applyFont="1" applyFill="1"/>
    <xf numFmtId="1" fontId="3" fillId="0" borderId="0" xfId="0" applyNumberFormat="1" applyFont="1" applyAlignment="1">
      <alignment horizontal="right"/>
    </xf>
    <xf numFmtId="1" fontId="3" fillId="0" borderId="0" xfId="0" quotePrefix="1" applyNumberFormat="1" applyFont="1" applyAlignment="1">
      <alignment horizontal="right"/>
    </xf>
    <xf numFmtId="164" fontId="7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" fontId="3" fillId="0" borderId="2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26</xdr:row>
      <xdr:rowOff>0</xdr:rowOff>
    </xdr:from>
    <xdr:to>
      <xdr:col>12</xdr:col>
      <xdr:colOff>9525</xdr:colOff>
      <xdr:row>27</xdr:row>
      <xdr:rowOff>0</xdr:rowOff>
    </xdr:to>
    <xdr:pic>
      <xdr:nvPicPr>
        <xdr:cNvPr id="2" name="Bildobjekt 2" descr="http://tulospalvelu.vaalit.fi/kuvat/tyhja.gif">
          <a:extLst>
            <a:ext uri="{FF2B5EF4-FFF2-40B4-BE49-F238E27FC236}">
              <a16:creationId xmlns:a16="http://schemas.microsoft.com/office/drawing/2014/main" id="{5CFAB677-FCB2-4EE4-A3C6-6E7A8705F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30750" y="4238625"/>
          <a:ext cx="9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6</xdr:col>
      <xdr:colOff>276225</xdr:colOff>
      <xdr:row>40</xdr:row>
      <xdr:rowOff>66675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7E607FD4-07F0-CA30-9DE7-3F21C7FA7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14975"/>
          <a:ext cx="3067050" cy="1590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6</xdr:col>
      <xdr:colOff>114300</xdr:colOff>
      <xdr:row>52</xdr:row>
      <xdr:rowOff>180975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C515A16C-7E31-4814-6E1A-BCE2121CB9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19975"/>
          <a:ext cx="2905125" cy="2085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26</xdr:row>
      <xdr:rowOff>0</xdr:rowOff>
    </xdr:from>
    <xdr:to>
      <xdr:col>12</xdr:col>
      <xdr:colOff>9525</xdr:colOff>
      <xdr:row>27</xdr:row>
      <xdr:rowOff>0</xdr:rowOff>
    </xdr:to>
    <xdr:pic>
      <xdr:nvPicPr>
        <xdr:cNvPr id="2" name="Bildobjekt 2" descr="http://tulospalvelu.vaalit.fi/kuvat/tyhja.gif">
          <a:extLst>
            <a:ext uri="{FF2B5EF4-FFF2-40B4-BE49-F238E27FC236}">
              <a16:creationId xmlns:a16="http://schemas.microsoft.com/office/drawing/2014/main" id="{2C4613F5-1898-46B7-AAA5-0C2A7C545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75" y="4467225"/>
          <a:ext cx="95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6</xdr:col>
      <xdr:colOff>276225</xdr:colOff>
      <xdr:row>41</xdr:row>
      <xdr:rowOff>85725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A80097A1-BCB3-65FE-5D44-C2AD786A2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10225"/>
          <a:ext cx="3067050" cy="1800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23</xdr:row>
      <xdr:rowOff>0</xdr:rowOff>
    </xdr:from>
    <xdr:to>
      <xdr:col>12</xdr:col>
      <xdr:colOff>9525</xdr:colOff>
      <xdr:row>23</xdr:row>
      <xdr:rowOff>142875</xdr:rowOff>
    </xdr:to>
    <xdr:pic>
      <xdr:nvPicPr>
        <xdr:cNvPr id="2" name="Bildobjekt 2" descr="http://tulospalvelu.vaalit.fi/kuvat/tyhja.gif">
          <a:extLst>
            <a:ext uri="{FF2B5EF4-FFF2-40B4-BE49-F238E27FC236}">
              <a16:creationId xmlns:a16="http://schemas.microsoft.com/office/drawing/2014/main" id="{259235B4-BBD3-40B0-ACC0-CBEFFD7772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900" y="4562475"/>
          <a:ext cx="95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4</xdr:col>
      <xdr:colOff>209550</xdr:colOff>
      <xdr:row>37</xdr:row>
      <xdr:rowOff>180975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1549C269-4C72-4A51-2204-1501B45619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95825"/>
          <a:ext cx="2905125" cy="2085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26</xdr:row>
      <xdr:rowOff>0</xdr:rowOff>
    </xdr:from>
    <xdr:to>
      <xdr:col>16</xdr:col>
      <xdr:colOff>9525</xdr:colOff>
      <xdr:row>26</xdr:row>
      <xdr:rowOff>142875</xdr:rowOff>
    </xdr:to>
    <xdr:pic>
      <xdr:nvPicPr>
        <xdr:cNvPr id="2" name="Bildobjekt 2" descr="http://tulospalvelu.vaalit.fi/kuvat/tyhja.gif">
          <a:extLst>
            <a:ext uri="{FF2B5EF4-FFF2-40B4-BE49-F238E27FC236}">
              <a16:creationId xmlns:a16="http://schemas.microsoft.com/office/drawing/2014/main" id="{A84C32C3-49BB-4C99-B02A-C46A0C490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900" y="4562475"/>
          <a:ext cx="95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28575</xdr:rowOff>
    </xdr:from>
    <xdr:to>
      <xdr:col>18</xdr:col>
      <xdr:colOff>95250</xdr:colOff>
      <xdr:row>46</xdr:row>
      <xdr:rowOff>171450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86245831-1246-5E11-8139-ACB1DE7C7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34000"/>
          <a:ext cx="5962650" cy="3190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24</xdr:row>
      <xdr:rowOff>0</xdr:rowOff>
    </xdr:from>
    <xdr:to>
      <xdr:col>12</xdr:col>
      <xdr:colOff>9525</xdr:colOff>
      <xdr:row>24</xdr:row>
      <xdr:rowOff>142875</xdr:rowOff>
    </xdr:to>
    <xdr:pic>
      <xdr:nvPicPr>
        <xdr:cNvPr id="2" name="Bildobjekt 2" descr="http://tulospalvelu.vaalit.fi/kuvat/tyhja.gif">
          <a:extLst>
            <a:ext uri="{FF2B5EF4-FFF2-40B4-BE49-F238E27FC236}">
              <a16:creationId xmlns:a16="http://schemas.microsoft.com/office/drawing/2014/main" id="{7B5E9264-7CED-4E85-AECD-0E6026933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4505325"/>
          <a:ext cx="95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23</xdr:row>
      <xdr:rowOff>0</xdr:rowOff>
    </xdr:from>
    <xdr:to>
      <xdr:col>7</xdr:col>
      <xdr:colOff>9525</xdr:colOff>
      <xdr:row>25</xdr:row>
      <xdr:rowOff>47625</xdr:rowOff>
    </xdr:to>
    <xdr:pic>
      <xdr:nvPicPr>
        <xdr:cNvPr id="2" name="Bildobjekt 2" descr="http://tulospalvelu.vaalit.fi/kuvat/tyhja.gif">
          <a:extLst>
            <a:ext uri="{FF2B5EF4-FFF2-40B4-BE49-F238E27FC236}">
              <a16:creationId xmlns:a16="http://schemas.microsoft.com/office/drawing/2014/main" id="{35A77699-C519-47B4-89C8-87B76EAF6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4581525"/>
          <a:ext cx="95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142875</xdr:rowOff>
    </xdr:to>
    <xdr:pic>
      <xdr:nvPicPr>
        <xdr:cNvPr id="2" name="Bildobjekt 2" descr="http://tulospalvelu.vaalit.fi/kuvat/tyhja.gif">
          <a:extLst>
            <a:ext uri="{FF2B5EF4-FFF2-40B4-BE49-F238E27FC236}">
              <a16:creationId xmlns:a16="http://schemas.microsoft.com/office/drawing/2014/main" id="{D782C841-A34F-46BC-9259-E1A415A3F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0" y="4581525"/>
          <a:ext cx="95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2"/>
  <sheetViews>
    <sheetView showGridLines="0" tabSelected="1" workbookViewId="0"/>
  </sheetViews>
  <sheetFormatPr defaultRowHeight="15" x14ac:dyDescent="0.25"/>
  <cols>
    <col min="1" max="1" width="16.42578125" customWidth="1"/>
    <col min="2" max="2" width="6.28515625" customWidth="1"/>
    <col min="3" max="3" width="6.140625" customWidth="1"/>
    <col min="4" max="4" width="5.42578125" customWidth="1"/>
    <col min="5" max="5" width="0.85546875" customWidth="1"/>
    <col min="6" max="8" width="6.7109375" customWidth="1"/>
    <col min="9" max="9" width="0.85546875" customWidth="1"/>
    <col min="10" max="12" width="6.5703125" customWidth="1"/>
  </cols>
  <sheetData>
    <row r="1" spans="1:12" x14ac:dyDescent="0.25">
      <c r="A1" s="1" t="s">
        <v>3</v>
      </c>
    </row>
    <row r="2" spans="1:12" ht="28.5" customHeight="1" x14ac:dyDescent="0.25">
      <c r="A2" s="22" t="s">
        <v>34</v>
      </c>
    </row>
    <row r="3" spans="1:12" ht="5.25" customHeight="1" thickBot="1" x14ac:dyDescent="0.3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2" s="3" customFormat="1" ht="15.75" customHeight="1" x14ac:dyDescent="0.2">
      <c r="A4" s="3" t="s">
        <v>6</v>
      </c>
      <c r="B4" s="77" t="s">
        <v>7</v>
      </c>
      <c r="C4" s="77"/>
      <c r="D4" s="77"/>
      <c r="F4" s="77" t="s">
        <v>8</v>
      </c>
      <c r="G4" s="77"/>
      <c r="H4" s="77"/>
      <c r="J4" s="77" t="s">
        <v>9</v>
      </c>
      <c r="K4" s="77"/>
      <c r="L4" s="77"/>
    </row>
    <row r="5" spans="1:12" s="3" customFormat="1" ht="12.75" customHeight="1" x14ac:dyDescent="0.2">
      <c r="A5" s="4"/>
      <c r="B5" s="5" t="s">
        <v>10</v>
      </c>
      <c r="C5" s="5" t="s">
        <v>1</v>
      </c>
      <c r="D5" s="5" t="s">
        <v>2</v>
      </c>
      <c r="E5" s="5"/>
      <c r="F5" s="5" t="s">
        <v>10</v>
      </c>
      <c r="G5" s="5" t="s">
        <v>1</v>
      </c>
      <c r="H5" s="5" t="s">
        <v>2</v>
      </c>
      <c r="I5" s="5"/>
      <c r="J5" s="5" t="s">
        <v>10</v>
      </c>
      <c r="K5" s="5" t="s">
        <v>1</v>
      </c>
      <c r="L5" s="5" t="s">
        <v>2</v>
      </c>
    </row>
    <row r="6" spans="1:12" s="3" customFormat="1" ht="12" customHeight="1" x14ac:dyDescent="0.2">
      <c r="A6" s="3" t="s">
        <v>11</v>
      </c>
      <c r="B6" s="6">
        <f t="shared" ref="B6:B21" si="0">SUM(C6:D6)</f>
        <v>354</v>
      </c>
      <c r="C6" s="6">
        <v>157</v>
      </c>
      <c r="D6" s="6">
        <v>197</v>
      </c>
      <c r="E6" s="6"/>
      <c r="F6" s="6">
        <f>G6+H6</f>
        <v>216</v>
      </c>
      <c r="G6" s="6">
        <v>107</v>
      </c>
      <c r="H6" s="6">
        <v>109</v>
      </c>
      <c r="J6" s="7">
        <f t="shared" ref="J6:L25" si="1">F6/B6*100</f>
        <v>61.016949152542374</v>
      </c>
      <c r="K6" s="7">
        <f t="shared" si="1"/>
        <v>68.152866242038215</v>
      </c>
      <c r="L6" s="7">
        <f t="shared" si="1"/>
        <v>55.329949238578678</v>
      </c>
    </row>
    <row r="7" spans="1:12" s="3" customFormat="1" ht="12" customHeight="1" x14ac:dyDescent="0.2">
      <c r="A7" s="3" t="s">
        <v>12</v>
      </c>
      <c r="B7" s="6">
        <f t="shared" si="0"/>
        <v>692</v>
      </c>
      <c r="C7" s="6">
        <v>331</v>
      </c>
      <c r="D7" s="6">
        <v>361</v>
      </c>
      <c r="E7" s="6"/>
      <c r="F7" s="6">
        <f t="shared" ref="F7:F21" si="2">G7+H7</f>
        <v>362</v>
      </c>
      <c r="G7" s="6">
        <v>189</v>
      </c>
      <c r="H7" s="6">
        <v>173</v>
      </c>
      <c r="J7" s="7">
        <f t="shared" si="1"/>
        <v>52.312138728323696</v>
      </c>
      <c r="K7" s="7">
        <f t="shared" si="1"/>
        <v>57.099697885196377</v>
      </c>
      <c r="L7" s="7">
        <f t="shared" si="1"/>
        <v>47.92243767313019</v>
      </c>
    </row>
    <row r="8" spans="1:12" s="3" customFormat="1" ht="11.25" customHeight="1" x14ac:dyDescent="0.2">
      <c r="A8" s="3" t="s">
        <v>14</v>
      </c>
      <c r="B8" s="6">
        <f t="shared" si="0"/>
        <v>1879</v>
      </c>
      <c r="C8" s="6">
        <v>943</v>
      </c>
      <c r="D8" s="6">
        <v>936</v>
      </c>
      <c r="E8" s="6"/>
      <c r="F8" s="6">
        <f t="shared" si="2"/>
        <v>849</v>
      </c>
      <c r="G8" s="6">
        <v>459</v>
      </c>
      <c r="H8" s="6">
        <v>390</v>
      </c>
      <c r="J8" s="7">
        <f t="shared" si="1"/>
        <v>45.183608302288455</v>
      </c>
      <c r="K8" s="7">
        <f t="shared" si="1"/>
        <v>48.674443266171792</v>
      </c>
      <c r="L8" s="7">
        <f t="shared" si="1"/>
        <v>41.666666666666671</v>
      </c>
    </row>
    <row r="9" spans="1:12" s="3" customFormat="1" ht="11.25" customHeight="1" x14ac:dyDescent="0.2">
      <c r="A9" s="3" t="s">
        <v>15</v>
      </c>
      <c r="B9" s="6">
        <f t="shared" si="0"/>
        <v>340</v>
      </c>
      <c r="C9" s="6">
        <v>172</v>
      </c>
      <c r="D9" s="6">
        <v>168</v>
      </c>
      <c r="E9" s="6"/>
      <c r="F9" s="6">
        <f t="shared" si="2"/>
        <v>164</v>
      </c>
      <c r="G9" s="6">
        <v>85</v>
      </c>
      <c r="H9" s="6">
        <v>79</v>
      </c>
      <c r="J9" s="7">
        <f t="shared" si="1"/>
        <v>48.235294117647058</v>
      </c>
      <c r="K9" s="7">
        <f t="shared" si="1"/>
        <v>49.418604651162788</v>
      </c>
      <c r="L9" s="7">
        <f t="shared" si="1"/>
        <v>47.023809523809526</v>
      </c>
    </row>
    <row r="10" spans="1:12" s="3" customFormat="1" ht="11.25" customHeight="1" x14ac:dyDescent="0.2">
      <c r="A10" s="3" t="s">
        <v>16</v>
      </c>
      <c r="B10" s="6">
        <f t="shared" si="0"/>
        <v>361</v>
      </c>
      <c r="C10" s="6">
        <v>176</v>
      </c>
      <c r="D10" s="6">
        <v>185</v>
      </c>
      <c r="E10" s="6"/>
      <c r="F10" s="6">
        <f t="shared" si="2"/>
        <v>194</v>
      </c>
      <c r="G10" s="6">
        <v>97</v>
      </c>
      <c r="H10" s="6">
        <v>97</v>
      </c>
      <c r="J10" s="7">
        <f t="shared" si="1"/>
        <v>53.739612188365648</v>
      </c>
      <c r="K10" s="7">
        <f t="shared" si="1"/>
        <v>55.113636363636367</v>
      </c>
      <c r="L10" s="7">
        <f t="shared" si="1"/>
        <v>52.432432432432428</v>
      </c>
    </row>
    <row r="11" spans="1:12" s="3" customFormat="1" ht="17.25" customHeight="1" x14ac:dyDescent="0.2">
      <c r="A11" s="3" t="s">
        <v>17</v>
      </c>
      <c r="B11" s="6">
        <f t="shared" si="0"/>
        <v>1183</v>
      </c>
      <c r="C11" s="6">
        <v>595</v>
      </c>
      <c r="D11" s="6">
        <v>588</v>
      </c>
      <c r="E11" s="6"/>
      <c r="F11" s="6">
        <f t="shared" si="2"/>
        <v>525</v>
      </c>
      <c r="G11" s="6">
        <v>275</v>
      </c>
      <c r="H11" s="6">
        <v>250</v>
      </c>
      <c r="J11" s="7">
        <f t="shared" si="1"/>
        <v>44.378698224852073</v>
      </c>
      <c r="K11" s="7">
        <f t="shared" si="1"/>
        <v>46.218487394957982</v>
      </c>
      <c r="L11" s="7">
        <f t="shared" si="1"/>
        <v>42.517006802721085</v>
      </c>
    </row>
    <row r="12" spans="1:12" s="3" customFormat="1" ht="11.25" customHeight="1" x14ac:dyDescent="0.2">
      <c r="A12" s="3" t="s">
        <v>18</v>
      </c>
      <c r="B12" s="6">
        <f t="shared" si="0"/>
        <v>3981</v>
      </c>
      <c r="C12" s="6">
        <v>2005</v>
      </c>
      <c r="D12" s="6">
        <v>1976</v>
      </c>
      <c r="E12" s="6"/>
      <c r="F12" s="6">
        <f t="shared" si="2"/>
        <v>1900</v>
      </c>
      <c r="G12" s="6">
        <v>994</v>
      </c>
      <c r="H12" s="6">
        <v>906</v>
      </c>
      <c r="J12" s="7">
        <f t="shared" si="1"/>
        <v>47.726701833710123</v>
      </c>
      <c r="K12" s="7">
        <f t="shared" si="1"/>
        <v>49.576059850374065</v>
      </c>
      <c r="L12" s="7">
        <f t="shared" si="1"/>
        <v>45.850202429149803</v>
      </c>
    </row>
    <row r="13" spans="1:12" s="3" customFormat="1" ht="11.25" customHeight="1" x14ac:dyDescent="0.2">
      <c r="A13" s="3" t="s">
        <v>19</v>
      </c>
      <c r="B13" s="6">
        <f t="shared" si="0"/>
        <v>239</v>
      </c>
      <c r="C13" s="6">
        <v>109</v>
      </c>
      <c r="D13" s="6">
        <v>130</v>
      </c>
      <c r="E13" s="6"/>
      <c r="F13" s="6">
        <f t="shared" si="2"/>
        <v>132</v>
      </c>
      <c r="G13" s="6">
        <v>63</v>
      </c>
      <c r="H13" s="6">
        <v>69</v>
      </c>
      <c r="J13" s="7">
        <f t="shared" si="1"/>
        <v>55.230125523012553</v>
      </c>
      <c r="K13" s="7">
        <f t="shared" si="1"/>
        <v>57.798165137614674</v>
      </c>
      <c r="L13" s="7">
        <f t="shared" si="1"/>
        <v>53.07692307692308</v>
      </c>
    </row>
    <row r="14" spans="1:12" s="3" customFormat="1" ht="11.25" customHeight="1" x14ac:dyDescent="0.2">
      <c r="A14" s="3" t="s">
        <v>20</v>
      </c>
      <c r="B14" s="6">
        <f t="shared" si="0"/>
        <v>202</v>
      </c>
      <c r="C14" s="6">
        <v>91</v>
      </c>
      <c r="D14" s="6">
        <v>111</v>
      </c>
      <c r="E14" s="6"/>
      <c r="F14" s="6">
        <f t="shared" si="2"/>
        <v>113</v>
      </c>
      <c r="G14" s="6">
        <v>59</v>
      </c>
      <c r="H14" s="6">
        <v>54</v>
      </c>
      <c r="J14" s="7">
        <f t="shared" si="1"/>
        <v>55.940594059405946</v>
      </c>
      <c r="K14" s="7">
        <f t="shared" si="1"/>
        <v>64.835164835164832</v>
      </c>
      <c r="L14" s="7">
        <f t="shared" si="1"/>
        <v>48.648648648648653</v>
      </c>
    </row>
    <row r="15" spans="1:12" s="3" customFormat="1" ht="11.25" customHeight="1" x14ac:dyDescent="0.2">
      <c r="A15" s="3" t="s">
        <v>21</v>
      </c>
      <c r="B15" s="6">
        <f t="shared" si="0"/>
        <v>1464</v>
      </c>
      <c r="C15" s="6">
        <v>745</v>
      </c>
      <c r="D15" s="6">
        <v>719</v>
      </c>
      <c r="E15" s="6"/>
      <c r="F15" s="6">
        <f t="shared" si="2"/>
        <v>672</v>
      </c>
      <c r="G15" s="6">
        <v>356</v>
      </c>
      <c r="H15" s="6">
        <v>316</v>
      </c>
      <c r="J15" s="7">
        <f t="shared" si="1"/>
        <v>45.901639344262293</v>
      </c>
      <c r="K15" s="7">
        <f t="shared" si="1"/>
        <v>47.785234899328863</v>
      </c>
      <c r="L15" s="7">
        <f t="shared" si="1"/>
        <v>43.94993045897079</v>
      </c>
    </row>
    <row r="16" spans="1:12" s="3" customFormat="1" ht="17.25" customHeight="1" x14ac:dyDescent="0.2">
      <c r="A16" s="3" t="s">
        <v>22</v>
      </c>
      <c r="B16" s="6">
        <f t="shared" si="0"/>
        <v>273</v>
      </c>
      <c r="C16" s="6">
        <v>136</v>
      </c>
      <c r="D16" s="6">
        <v>137</v>
      </c>
      <c r="E16" s="6"/>
      <c r="F16" s="6">
        <f t="shared" si="2"/>
        <v>169</v>
      </c>
      <c r="G16" s="6">
        <v>89</v>
      </c>
      <c r="H16" s="6">
        <v>80</v>
      </c>
      <c r="J16" s="7">
        <f t="shared" si="1"/>
        <v>61.904761904761905</v>
      </c>
      <c r="K16" s="7">
        <f t="shared" si="1"/>
        <v>65.441176470588232</v>
      </c>
      <c r="L16" s="7">
        <f t="shared" si="1"/>
        <v>58.394160583941598</v>
      </c>
    </row>
    <row r="17" spans="1:12" s="3" customFormat="1" ht="11.25" customHeight="1" x14ac:dyDescent="0.2">
      <c r="A17" s="3" t="s">
        <v>23</v>
      </c>
      <c r="B17" s="6">
        <f t="shared" si="0"/>
        <v>1308</v>
      </c>
      <c r="C17" s="6">
        <v>656</v>
      </c>
      <c r="D17" s="6">
        <v>652</v>
      </c>
      <c r="E17" s="6"/>
      <c r="F17" s="6">
        <f t="shared" si="2"/>
        <v>605</v>
      </c>
      <c r="G17" s="6">
        <v>311</v>
      </c>
      <c r="H17" s="6">
        <v>294</v>
      </c>
      <c r="J17" s="7">
        <f t="shared" si="1"/>
        <v>46.25382262996942</v>
      </c>
      <c r="K17" s="7">
        <f t="shared" si="1"/>
        <v>47.408536585365852</v>
      </c>
      <c r="L17" s="7">
        <f t="shared" si="1"/>
        <v>45.092024539877301</v>
      </c>
    </row>
    <row r="18" spans="1:12" s="3" customFormat="1" ht="11.25" customHeight="1" x14ac:dyDescent="0.2">
      <c r="A18" s="3" t="s">
        <v>24</v>
      </c>
      <c r="B18" s="6">
        <f t="shared" si="0"/>
        <v>79</v>
      </c>
      <c r="C18" s="6">
        <v>35</v>
      </c>
      <c r="D18" s="6">
        <v>44</v>
      </c>
      <c r="E18" s="6"/>
      <c r="F18" s="6">
        <f t="shared" si="2"/>
        <v>52</v>
      </c>
      <c r="G18" s="6">
        <v>26</v>
      </c>
      <c r="H18" s="6">
        <v>26</v>
      </c>
      <c r="J18" s="7">
        <f t="shared" si="1"/>
        <v>65.822784810126578</v>
      </c>
      <c r="K18" s="7">
        <f t="shared" si="1"/>
        <v>74.285714285714292</v>
      </c>
      <c r="L18" s="7">
        <f t="shared" si="1"/>
        <v>59.090909090909093</v>
      </c>
    </row>
    <row r="19" spans="1:12" s="3" customFormat="1" ht="11.25" customHeight="1" x14ac:dyDescent="0.2">
      <c r="A19" s="3" t="s">
        <v>25</v>
      </c>
      <c r="B19" s="6">
        <f t="shared" si="0"/>
        <v>750</v>
      </c>
      <c r="C19" s="6">
        <v>378</v>
      </c>
      <c r="D19" s="6">
        <v>372</v>
      </c>
      <c r="E19" s="6"/>
      <c r="F19" s="6">
        <f t="shared" si="2"/>
        <v>372</v>
      </c>
      <c r="G19" s="6">
        <v>207</v>
      </c>
      <c r="H19" s="6">
        <v>165</v>
      </c>
      <c r="J19" s="7">
        <f t="shared" si="1"/>
        <v>49.6</v>
      </c>
      <c r="K19" s="7">
        <f t="shared" si="1"/>
        <v>54.761904761904766</v>
      </c>
      <c r="L19" s="7">
        <f t="shared" si="1"/>
        <v>44.354838709677416</v>
      </c>
    </row>
    <row r="20" spans="1:12" s="3" customFormat="1" ht="11.25" customHeight="1" x14ac:dyDescent="0.2">
      <c r="A20" s="3" t="s">
        <v>26</v>
      </c>
      <c r="B20" s="6">
        <f t="shared" si="0"/>
        <v>333</v>
      </c>
      <c r="C20" s="6">
        <v>155</v>
      </c>
      <c r="D20" s="6">
        <v>178</v>
      </c>
      <c r="E20" s="6"/>
      <c r="F20" s="6">
        <f t="shared" si="2"/>
        <v>200</v>
      </c>
      <c r="G20" s="6">
        <v>101</v>
      </c>
      <c r="H20" s="6">
        <v>99</v>
      </c>
      <c r="J20" s="7">
        <f t="shared" si="1"/>
        <v>60.06006006006006</v>
      </c>
      <c r="K20" s="7">
        <f t="shared" si="1"/>
        <v>65.161290322580641</v>
      </c>
      <c r="L20" s="7">
        <f t="shared" si="1"/>
        <v>55.617977528089888</v>
      </c>
    </row>
    <row r="21" spans="1:12" s="3" customFormat="1" ht="17.25" customHeight="1" x14ac:dyDescent="0.2">
      <c r="A21" s="3" t="s">
        <v>0</v>
      </c>
      <c r="B21" s="6">
        <f t="shared" si="0"/>
        <v>8457</v>
      </c>
      <c r="C21" s="6">
        <v>4563</v>
      </c>
      <c r="D21" s="6">
        <v>3894</v>
      </c>
      <c r="E21" s="6"/>
      <c r="F21" s="6">
        <f t="shared" si="2"/>
        <v>4208</v>
      </c>
      <c r="G21" s="6">
        <v>2404</v>
      </c>
      <c r="H21" s="6">
        <v>1804</v>
      </c>
      <c r="J21" s="7">
        <f t="shared" si="1"/>
        <v>49.757597256710419</v>
      </c>
      <c r="K21" s="7">
        <f t="shared" si="1"/>
        <v>52.684637300021919</v>
      </c>
      <c r="L21" s="7">
        <f t="shared" si="1"/>
        <v>46.327683615819211</v>
      </c>
    </row>
    <row r="22" spans="1:12" s="3" customFormat="1" ht="17.25" customHeight="1" x14ac:dyDescent="0.2">
      <c r="A22" s="9" t="s">
        <v>27</v>
      </c>
      <c r="B22" s="10">
        <f>SUM(B23:B24)</f>
        <v>13438</v>
      </c>
      <c r="C22" s="10">
        <f>SUM(C23:C24)</f>
        <v>6684</v>
      </c>
      <c r="D22" s="10">
        <f>SUM(D23:D24)</f>
        <v>6754</v>
      </c>
      <c r="E22" s="6"/>
      <c r="F22" s="10">
        <f>SUM(F23:F24)</f>
        <v>6525</v>
      </c>
      <c r="G22" s="10">
        <f>SUM(G23:G24)</f>
        <v>3418</v>
      </c>
      <c r="H22" s="10">
        <f>SUM(H23:H24)</f>
        <v>3107</v>
      </c>
      <c r="J22" s="7">
        <f t="shared" si="1"/>
        <v>48.556332787617208</v>
      </c>
      <c r="K22" s="7">
        <f t="shared" si="1"/>
        <v>51.137043686415318</v>
      </c>
      <c r="L22" s="7">
        <f t="shared" si="1"/>
        <v>46.002368966538349</v>
      </c>
    </row>
    <row r="23" spans="1:12" s="3" customFormat="1" ht="12" customHeight="1" x14ac:dyDescent="0.2">
      <c r="A23" s="12" t="s">
        <v>28</v>
      </c>
      <c r="B23" s="10">
        <f>SUM(B7:B8,B10:B12,B15:B16,B17,B19)</f>
        <v>11891</v>
      </c>
      <c r="C23" s="10">
        <f>SUM(C7:C8,C10:C12,C15:C16,C17,C19)</f>
        <v>5965</v>
      </c>
      <c r="D23" s="10">
        <f>SUM(D7:D8,D10:D12,D15:D16,D17,D19)</f>
        <v>5926</v>
      </c>
      <c r="E23" s="6"/>
      <c r="F23" s="10">
        <f>SUM(F7:F8,F10:F12,F15:F16,F17,F19)</f>
        <v>5648</v>
      </c>
      <c r="G23" s="10">
        <f>SUM(G7:G8,G10:G12,G15:G16,G17,G19)</f>
        <v>2977</v>
      </c>
      <c r="H23" s="10">
        <f>SUM(H7:H8,H10:H12,H15:H16,H17,H19)</f>
        <v>2671</v>
      </c>
      <c r="J23" s="7">
        <f t="shared" si="1"/>
        <v>47.498107812631403</v>
      </c>
      <c r="K23" s="7">
        <f t="shared" si="1"/>
        <v>49.907795473595975</v>
      </c>
      <c r="L23" s="7">
        <f t="shared" si="1"/>
        <v>45.072561592980087</v>
      </c>
    </row>
    <row r="24" spans="1:12" s="3" customFormat="1" ht="12" customHeight="1" x14ac:dyDescent="0.2">
      <c r="A24" s="9" t="s">
        <v>29</v>
      </c>
      <c r="B24" s="10">
        <f>SUM(B6,B9,B13:B14,B18,B20)</f>
        <v>1547</v>
      </c>
      <c r="C24" s="10">
        <f>SUM(C6,C9,C13:C14,C18,C20)</f>
        <v>719</v>
      </c>
      <c r="D24" s="10">
        <f>SUM(D6,D9,D13:D14,D18,D20)</f>
        <v>828</v>
      </c>
      <c r="E24" s="6"/>
      <c r="F24" s="10">
        <f>SUM(F6,F9,F13:F14,F18,F20)</f>
        <v>877</v>
      </c>
      <c r="G24" s="10">
        <f>SUM(G6,G9,G13:G14,G18,G20)</f>
        <v>441</v>
      </c>
      <c r="H24" s="10">
        <f>SUM(H6,H9,H13:H14,H18,H20)</f>
        <v>436</v>
      </c>
      <c r="J24" s="7">
        <f t="shared" si="1"/>
        <v>56.690368455074335</v>
      </c>
      <c r="K24" s="7">
        <f t="shared" si="1"/>
        <v>61.335187760778865</v>
      </c>
      <c r="L24" s="7">
        <f t="shared" si="1"/>
        <v>52.657004830917877</v>
      </c>
    </row>
    <row r="25" spans="1:12" s="3" customFormat="1" ht="17.25" customHeight="1" x14ac:dyDescent="0.2">
      <c r="A25" s="13" t="s">
        <v>30</v>
      </c>
      <c r="B25" s="14">
        <f>SUM(B21,B22)</f>
        <v>21895</v>
      </c>
      <c r="C25" s="14">
        <f>SUM(C21,C22)</f>
        <v>11247</v>
      </c>
      <c r="D25" s="14">
        <f>SUM(D21,D22)</f>
        <v>10648</v>
      </c>
      <c r="E25" s="15"/>
      <c r="F25" s="14">
        <f>SUM(F21,F22)</f>
        <v>10733</v>
      </c>
      <c r="G25" s="14">
        <f>SUM(G21,G22)</f>
        <v>5822</v>
      </c>
      <c r="H25" s="14">
        <f>SUM(H21,H22)</f>
        <v>4911</v>
      </c>
      <c r="I25" s="16"/>
      <c r="J25" s="17">
        <f t="shared" si="1"/>
        <v>49.020324274948621</v>
      </c>
      <c r="K25" s="17">
        <f t="shared" si="1"/>
        <v>51.76491508846803</v>
      </c>
      <c r="L25" s="17">
        <f t="shared" si="1"/>
        <v>46.121337340345605</v>
      </c>
    </row>
    <row r="26" spans="1:12" s="3" customFormat="1" ht="16.5" customHeight="1" x14ac:dyDescent="0.2">
      <c r="A26" s="3" t="s">
        <v>31</v>
      </c>
      <c r="B26" s="6"/>
      <c r="C26" s="6"/>
      <c r="D26" s="6"/>
      <c r="E26" s="6"/>
      <c r="F26" s="6"/>
      <c r="G26" s="6"/>
      <c r="H26" s="6"/>
    </row>
    <row r="27" spans="1:12" s="3" customFormat="1" ht="11.25" customHeight="1" x14ac:dyDescent="0.2">
      <c r="A27" s="3" t="s">
        <v>32</v>
      </c>
      <c r="B27" s="6">
        <f>SUM(C27:D27)</f>
        <v>6328</v>
      </c>
      <c r="C27" s="6">
        <v>3624</v>
      </c>
      <c r="D27" s="6">
        <v>2704</v>
      </c>
      <c r="E27" s="6"/>
      <c r="F27" s="6">
        <f>G27+H27</f>
        <v>409</v>
      </c>
      <c r="G27" s="6">
        <v>257</v>
      </c>
      <c r="H27" s="6">
        <v>152</v>
      </c>
      <c r="J27" s="7">
        <f t="shared" ref="J27:L28" si="3">F27/B27*100</f>
        <v>6.4633375474083437</v>
      </c>
      <c r="K27" s="7">
        <f t="shared" si="3"/>
        <v>7.0916114790286979</v>
      </c>
      <c r="L27" s="7">
        <f t="shared" si="3"/>
        <v>5.6213017751479288</v>
      </c>
    </row>
    <row r="28" spans="1:12" s="3" customFormat="1" ht="17.25" customHeight="1" thickBot="1" x14ac:dyDescent="0.25">
      <c r="A28" s="18" t="s">
        <v>33</v>
      </c>
      <c r="B28" s="19">
        <f>SUM(B25,B27)</f>
        <v>28223</v>
      </c>
      <c r="C28" s="19">
        <f>SUM(C25,C27)</f>
        <v>14871</v>
      </c>
      <c r="D28" s="19">
        <f>SUM(D25,D27)</f>
        <v>13352</v>
      </c>
      <c r="E28" s="19"/>
      <c r="F28" s="19">
        <f>SUM(F25,F27)</f>
        <v>11142</v>
      </c>
      <c r="G28" s="19">
        <f>SUM(G25,G27)</f>
        <v>6079</v>
      </c>
      <c r="H28" s="19">
        <f>SUM(H25,H27)</f>
        <v>5063</v>
      </c>
      <c r="I28" s="18"/>
      <c r="J28" s="20">
        <f t="shared" si="3"/>
        <v>39.478439570563019</v>
      </c>
      <c r="K28" s="20">
        <f t="shared" si="3"/>
        <v>40.878219353103354</v>
      </c>
      <c r="L28" s="20">
        <f t="shared" si="3"/>
        <v>37.919412822049132</v>
      </c>
    </row>
    <row r="29" spans="1:12" x14ac:dyDescent="0.25">
      <c r="A29" s="2" t="s">
        <v>4</v>
      </c>
    </row>
    <row r="30" spans="1:12" ht="12" customHeight="1" x14ac:dyDescent="0.25">
      <c r="A30" s="2" t="s">
        <v>5</v>
      </c>
      <c r="C30" s="1"/>
    </row>
    <row r="31" spans="1:12" ht="12" customHeight="1" x14ac:dyDescent="0.25">
      <c r="A31" s="2"/>
      <c r="C31" s="3"/>
    </row>
    <row r="32" spans="1:12" x14ac:dyDescent="0.25">
      <c r="A32" s="66" t="s">
        <v>118</v>
      </c>
    </row>
    <row r="42" spans="1:1" x14ac:dyDescent="0.25">
      <c r="A42" s="66" t="s">
        <v>119</v>
      </c>
    </row>
  </sheetData>
  <mergeCells count="3">
    <mergeCell ref="B4:D4"/>
    <mergeCell ref="F4:H4"/>
    <mergeCell ref="J4:L4"/>
  </mergeCells>
  <pageMargins left="0.7" right="0.7" top="0.75" bottom="0.75" header="0.3" footer="0.3"/>
  <pageSetup paperSize="9" orientation="portrait" r:id="rId1"/>
  <ignoredErrors>
    <ignoredError sqref="B22:H25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99AE8-B22C-4B68-8A8D-C3EDB99E1B1D}">
  <dimension ref="A1:M32"/>
  <sheetViews>
    <sheetView showGridLines="0" workbookViewId="0"/>
  </sheetViews>
  <sheetFormatPr defaultRowHeight="15" x14ac:dyDescent="0.25"/>
  <cols>
    <col min="1" max="1" width="16.42578125" customWidth="1"/>
    <col min="2" max="2" width="6.28515625" customWidth="1"/>
    <col min="3" max="3" width="6.140625" customWidth="1"/>
    <col min="4" max="4" width="5.42578125" customWidth="1"/>
    <col min="5" max="5" width="0.85546875" customWidth="1"/>
    <col min="6" max="8" width="6.7109375" customWidth="1"/>
    <col min="9" max="9" width="0.85546875" customWidth="1"/>
    <col min="10" max="10" width="6.5703125" customWidth="1"/>
    <col min="11" max="11" width="7.85546875" customWidth="1"/>
    <col min="12" max="12" width="8.85546875" customWidth="1"/>
    <col min="13" max="13" width="3.28515625" customWidth="1"/>
  </cols>
  <sheetData>
    <row r="1" spans="1:13" x14ac:dyDescent="0.25">
      <c r="A1" s="1" t="s">
        <v>3</v>
      </c>
    </row>
    <row r="2" spans="1:13" ht="28.5" customHeight="1" x14ac:dyDescent="0.25">
      <c r="A2" s="22" t="s">
        <v>38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5.25" customHeight="1" thickBot="1" x14ac:dyDescent="0.3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3"/>
    </row>
    <row r="4" spans="1:13" s="3" customFormat="1" ht="23.25" customHeight="1" x14ac:dyDescent="0.2">
      <c r="A4" s="3" t="s">
        <v>6</v>
      </c>
      <c r="B4" s="77" t="s">
        <v>35</v>
      </c>
      <c r="C4" s="77"/>
      <c r="D4" s="77"/>
      <c r="F4" s="77" t="s">
        <v>36</v>
      </c>
      <c r="G4" s="77"/>
      <c r="H4" s="77"/>
      <c r="J4" s="78" t="s">
        <v>37</v>
      </c>
      <c r="K4" s="78"/>
      <c r="L4" s="78"/>
    </row>
    <row r="5" spans="1:13" s="3" customFormat="1" ht="12.75" customHeight="1" x14ac:dyDescent="0.2">
      <c r="A5" s="4"/>
      <c r="B5" s="5" t="s">
        <v>10</v>
      </c>
      <c r="C5" s="5" t="s">
        <v>1</v>
      </c>
      <c r="D5" s="5" t="s">
        <v>2</v>
      </c>
      <c r="E5" s="5"/>
      <c r="F5" s="5" t="s">
        <v>10</v>
      </c>
      <c r="G5" s="5" t="s">
        <v>1</v>
      </c>
      <c r="H5" s="5" t="s">
        <v>2</v>
      </c>
      <c r="I5" s="5"/>
      <c r="J5" s="5" t="s">
        <v>10</v>
      </c>
      <c r="K5" s="5" t="s">
        <v>1</v>
      </c>
      <c r="L5" s="5" t="s">
        <v>2</v>
      </c>
    </row>
    <row r="6" spans="1:13" s="3" customFormat="1" ht="12" customHeight="1" x14ac:dyDescent="0.2">
      <c r="A6" s="3" t="s">
        <v>11</v>
      </c>
      <c r="B6" s="6">
        <v>128</v>
      </c>
      <c r="C6" s="6">
        <v>61</v>
      </c>
      <c r="D6" s="6">
        <v>67</v>
      </c>
      <c r="E6" s="6"/>
      <c r="F6" s="3">
        <v>88</v>
      </c>
      <c r="G6" s="6">
        <v>46</v>
      </c>
      <c r="H6" s="6">
        <v>42</v>
      </c>
      <c r="J6" s="7">
        <v>59.259259259259252</v>
      </c>
      <c r="K6" s="7">
        <v>57.009345794392516</v>
      </c>
      <c r="L6" s="7">
        <v>61.467889908256879</v>
      </c>
    </row>
    <row r="7" spans="1:13" s="3" customFormat="1" ht="12" customHeight="1" x14ac:dyDescent="0.2">
      <c r="A7" s="3" t="s">
        <v>12</v>
      </c>
      <c r="B7" s="6">
        <v>110</v>
      </c>
      <c r="C7" s="6">
        <v>63</v>
      </c>
      <c r="D7" s="6">
        <v>47</v>
      </c>
      <c r="E7" s="6"/>
      <c r="F7" s="6">
        <v>252</v>
      </c>
      <c r="G7" s="6">
        <v>126</v>
      </c>
      <c r="H7" s="6">
        <v>126</v>
      </c>
      <c r="J7" s="7">
        <v>30.386740331491712</v>
      </c>
      <c r="K7" s="7">
        <v>33.333333333333329</v>
      </c>
      <c r="L7" s="7">
        <v>27.167630057803464</v>
      </c>
    </row>
    <row r="8" spans="1:13" s="3" customFormat="1" ht="11.25" customHeight="1" x14ac:dyDescent="0.2">
      <c r="A8" s="3" t="s">
        <v>14</v>
      </c>
      <c r="B8" s="6">
        <v>281</v>
      </c>
      <c r="C8" s="6">
        <v>165</v>
      </c>
      <c r="D8" s="6">
        <v>116</v>
      </c>
      <c r="E8" s="6"/>
      <c r="F8" s="6">
        <v>568</v>
      </c>
      <c r="G8" s="6">
        <v>294</v>
      </c>
      <c r="H8" s="6">
        <v>274</v>
      </c>
      <c r="J8" s="7">
        <v>33.097762073027091</v>
      </c>
      <c r="K8" s="7">
        <v>35.947712418300654</v>
      </c>
      <c r="L8" s="7">
        <v>29.743589743589745</v>
      </c>
    </row>
    <row r="9" spans="1:13" s="3" customFormat="1" ht="11.25" customHeight="1" x14ac:dyDescent="0.2">
      <c r="A9" s="3" t="s">
        <v>15</v>
      </c>
      <c r="B9" s="6">
        <v>71</v>
      </c>
      <c r="C9" s="6">
        <v>37</v>
      </c>
      <c r="D9" s="6">
        <v>34</v>
      </c>
      <c r="E9" s="6"/>
      <c r="F9" s="6">
        <v>93</v>
      </c>
      <c r="G9" s="6">
        <v>48</v>
      </c>
      <c r="H9" s="6">
        <v>45</v>
      </c>
      <c r="J9" s="7">
        <v>43.292682926829265</v>
      </c>
      <c r="K9" s="7">
        <v>43.529411764705884</v>
      </c>
      <c r="L9" s="7">
        <v>43.037974683544306</v>
      </c>
    </row>
    <row r="10" spans="1:13" s="3" customFormat="1" ht="11.25" customHeight="1" x14ac:dyDescent="0.2">
      <c r="A10" s="3" t="s">
        <v>16</v>
      </c>
      <c r="B10" s="6">
        <v>24</v>
      </c>
      <c r="C10" s="6">
        <v>13</v>
      </c>
      <c r="D10" s="6">
        <v>11</v>
      </c>
      <c r="E10" s="6"/>
      <c r="F10" s="6">
        <v>170</v>
      </c>
      <c r="G10" s="6">
        <v>84</v>
      </c>
      <c r="H10" s="6">
        <v>86</v>
      </c>
      <c r="J10" s="7">
        <v>12.371134020618557</v>
      </c>
      <c r="K10" s="7">
        <v>13.402061855670103</v>
      </c>
      <c r="L10" s="7">
        <v>11.340206185567011</v>
      </c>
    </row>
    <row r="11" spans="1:13" s="3" customFormat="1" ht="17.25" customHeight="1" x14ac:dyDescent="0.2">
      <c r="A11" s="3" t="s">
        <v>17</v>
      </c>
      <c r="B11" s="6">
        <v>155</v>
      </c>
      <c r="C11" s="6">
        <v>88</v>
      </c>
      <c r="D11" s="6">
        <v>67</v>
      </c>
      <c r="E11" s="6"/>
      <c r="F11" s="6">
        <v>370</v>
      </c>
      <c r="G11" s="6">
        <v>187</v>
      </c>
      <c r="H11" s="6">
        <v>183</v>
      </c>
      <c r="J11" s="7">
        <v>29.523809523809526</v>
      </c>
      <c r="K11" s="7">
        <v>32</v>
      </c>
      <c r="L11" s="7">
        <v>26.8</v>
      </c>
    </row>
    <row r="12" spans="1:13" s="3" customFormat="1" ht="11.25" customHeight="1" x14ac:dyDescent="0.2">
      <c r="A12" s="3" t="s">
        <v>18</v>
      </c>
      <c r="B12" s="6">
        <v>631</v>
      </c>
      <c r="C12" s="6">
        <v>347</v>
      </c>
      <c r="D12" s="6">
        <v>284</v>
      </c>
      <c r="E12" s="6"/>
      <c r="F12" s="6">
        <v>1269</v>
      </c>
      <c r="G12" s="6">
        <v>647</v>
      </c>
      <c r="H12" s="6">
        <v>622</v>
      </c>
      <c r="J12" s="7">
        <v>33.210526315789473</v>
      </c>
      <c r="K12" s="7">
        <v>34.909456740442657</v>
      </c>
      <c r="L12" s="7">
        <v>31.346578366445915</v>
      </c>
    </row>
    <row r="13" spans="1:13" s="3" customFormat="1" ht="11.25" customHeight="1" x14ac:dyDescent="0.2">
      <c r="A13" s="3" t="s">
        <v>19</v>
      </c>
      <c r="B13" s="6">
        <v>97</v>
      </c>
      <c r="C13" s="6">
        <v>48</v>
      </c>
      <c r="D13" s="6">
        <v>49</v>
      </c>
      <c r="E13" s="6"/>
      <c r="F13" s="6">
        <v>35</v>
      </c>
      <c r="G13" s="6">
        <v>15</v>
      </c>
      <c r="H13" s="6">
        <v>20</v>
      </c>
      <c r="J13" s="7">
        <v>73.484848484848484</v>
      </c>
      <c r="K13" s="7">
        <v>76.19047619047619</v>
      </c>
      <c r="L13" s="7">
        <v>71.014492753623188</v>
      </c>
    </row>
    <row r="14" spans="1:13" s="3" customFormat="1" ht="11.25" customHeight="1" x14ac:dyDescent="0.2">
      <c r="A14" s="3" t="s">
        <v>20</v>
      </c>
      <c r="B14" s="6">
        <v>54</v>
      </c>
      <c r="C14" s="6">
        <v>29</v>
      </c>
      <c r="D14" s="6">
        <v>25</v>
      </c>
      <c r="E14" s="6"/>
      <c r="F14" s="6">
        <v>59</v>
      </c>
      <c r="G14" s="6">
        <v>30</v>
      </c>
      <c r="H14" s="6">
        <v>29</v>
      </c>
      <c r="J14" s="7">
        <v>47.787610619469028</v>
      </c>
      <c r="K14" s="7">
        <v>49.152542372881356</v>
      </c>
      <c r="L14" s="7">
        <v>46.296296296296298</v>
      </c>
    </row>
    <row r="15" spans="1:13" s="3" customFormat="1" ht="11.25" customHeight="1" x14ac:dyDescent="0.2">
      <c r="A15" s="3" t="s">
        <v>21</v>
      </c>
      <c r="B15" s="6">
        <v>191</v>
      </c>
      <c r="C15" s="6">
        <v>106</v>
      </c>
      <c r="D15" s="6">
        <v>85</v>
      </c>
      <c r="E15" s="6"/>
      <c r="F15" s="6">
        <v>481</v>
      </c>
      <c r="G15" s="6">
        <v>250</v>
      </c>
      <c r="H15" s="6">
        <v>231</v>
      </c>
      <c r="J15" s="7">
        <v>28.422619047619047</v>
      </c>
      <c r="K15" s="7">
        <v>29.775280898876407</v>
      </c>
      <c r="L15" s="7">
        <v>26.898734177215189</v>
      </c>
    </row>
    <row r="16" spans="1:13" s="3" customFormat="1" ht="17.25" customHeight="1" x14ac:dyDescent="0.2">
      <c r="A16" s="3" t="s">
        <v>22</v>
      </c>
      <c r="B16" s="6">
        <v>59</v>
      </c>
      <c r="C16" s="6">
        <v>38</v>
      </c>
      <c r="D16" s="6">
        <v>21</v>
      </c>
      <c r="E16" s="6"/>
      <c r="F16" s="6">
        <v>110</v>
      </c>
      <c r="G16" s="6">
        <v>51</v>
      </c>
      <c r="H16" s="6">
        <v>59</v>
      </c>
      <c r="J16" s="7">
        <v>34.911242603550299</v>
      </c>
      <c r="K16" s="7">
        <v>42.696629213483142</v>
      </c>
      <c r="L16" s="7">
        <v>26.25</v>
      </c>
    </row>
    <row r="17" spans="1:12" s="3" customFormat="1" ht="11.25" customHeight="1" x14ac:dyDescent="0.2">
      <c r="A17" s="3" t="s">
        <v>23</v>
      </c>
      <c r="B17" s="6">
        <v>174</v>
      </c>
      <c r="C17" s="6">
        <v>92</v>
      </c>
      <c r="D17" s="6">
        <v>82</v>
      </c>
      <c r="E17" s="6"/>
      <c r="F17" s="6">
        <v>431</v>
      </c>
      <c r="G17" s="6">
        <v>219</v>
      </c>
      <c r="H17" s="6">
        <v>212</v>
      </c>
      <c r="J17" s="7">
        <v>28.760330578512395</v>
      </c>
      <c r="K17" s="7">
        <v>29.581993569131832</v>
      </c>
      <c r="L17" s="7">
        <v>27.89115646258503</v>
      </c>
    </row>
    <row r="18" spans="1:12" s="3" customFormat="1" ht="11.25" customHeight="1" x14ac:dyDescent="0.2">
      <c r="A18" s="3" t="s">
        <v>24</v>
      </c>
      <c r="B18" s="6">
        <v>25</v>
      </c>
      <c r="C18" s="6">
        <v>12</v>
      </c>
      <c r="D18" s="6">
        <v>13</v>
      </c>
      <c r="E18" s="6"/>
      <c r="F18" s="6">
        <v>27</v>
      </c>
      <c r="G18" s="6">
        <v>14</v>
      </c>
      <c r="H18" s="6">
        <v>13</v>
      </c>
      <c r="J18" s="7">
        <v>48.07692307692308</v>
      </c>
      <c r="K18" s="7">
        <v>46.153846153846153</v>
      </c>
      <c r="L18" s="7">
        <v>50</v>
      </c>
    </row>
    <row r="19" spans="1:12" s="3" customFormat="1" ht="11.25" customHeight="1" x14ac:dyDescent="0.2">
      <c r="A19" s="3" t="s">
        <v>25</v>
      </c>
      <c r="B19" s="6">
        <v>115</v>
      </c>
      <c r="C19" s="6">
        <v>71</v>
      </c>
      <c r="D19" s="6">
        <v>44</v>
      </c>
      <c r="E19" s="6"/>
      <c r="F19" s="6">
        <v>257</v>
      </c>
      <c r="G19" s="6">
        <v>136</v>
      </c>
      <c r="H19" s="6">
        <v>121</v>
      </c>
      <c r="J19" s="7">
        <v>30.913978494623656</v>
      </c>
      <c r="K19" s="7">
        <v>34.29951690821256</v>
      </c>
      <c r="L19" s="7">
        <v>26.666666666666668</v>
      </c>
    </row>
    <row r="20" spans="1:12" s="3" customFormat="1" ht="11.25" customHeight="1" x14ac:dyDescent="0.2">
      <c r="A20" s="3" t="s">
        <v>26</v>
      </c>
      <c r="B20" s="6">
        <v>70</v>
      </c>
      <c r="C20" s="6">
        <v>40</v>
      </c>
      <c r="D20" s="6">
        <v>30</v>
      </c>
      <c r="E20" s="6"/>
      <c r="F20" s="6">
        <v>130</v>
      </c>
      <c r="G20" s="6">
        <v>61</v>
      </c>
      <c r="H20" s="6">
        <v>69</v>
      </c>
      <c r="J20" s="7">
        <v>35</v>
      </c>
      <c r="K20" s="7">
        <v>39.603960396039604</v>
      </c>
      <c r="L20" s="7">
        <v>30.303030303030305</v>
      </c>
    </row>
    <row r="21" spans="1:12" s="3" customFormat="1" ht="17.25" customHeight="1" x14ac:dyDescent="0.2">
      <c r="A21" s="3" t="s">
        <v>0</v>
      </c>
      <c r="B21" s="6">
        <v>2097</v>
      </c>
      <c r="C21" s="6">
        <v>1259</v>
      </c>
      <c r="D21" s="6">
        <v>838</v>
      </c>
      <c r="E21" s="6"/>
      <c r="F21" s="6">
        <v>2111</v>
      </c>
      <c r="G21" s="6">
        <v>1145</v>
      </c>
      <c r="H21" s="6">
        <v>966</v>
      </c>
      <c r="J21" s="7">
        <v>49.833650190114071</v>
      </c>
      <c r="K21" s="7">
        <v>52.371048252911812</v>
      </c>
      <c r="L21" s="7">
        <v>46.452328159645234</v>
      </c>
    </row>
    <row r="22" spans="1:12" s="3" customFormat="1" ht="17.25" customHeight="1" x14ac:dyDescent="0.2">
      <c r="A22" s="9" t="s">
        <v>27</v>
      </c>
      <c r="B22" s="10">
        <v>2185</v>
      </c>
      <c r="C22" s="10">
        <v>1210</v>
      </c>
      <c r="D22" s="10">
        <v>975</v>
      </c>
      <c r="E22" s="6"/>
      <c r="F22" s="10">
        <v>4340</v>
      </c>
      <c r="G22" s="10">
        <v>2208</v>
      </c>
      <c r="H22" s="10">
        <v>2132</v>
      </c>
      <c r="J22" s="7">
        <v>33.486590038314176</v>
      </c>
      <c r="K22" s="7">
        <v>35.400819192510241</v>
      </c>
      <c r="L22" s="7">
        <v>31.380753138075313</v>
      </c>
    </row>
    <row r="23" spans="1:12" s="3" customFormat="1" ht="12" customHeight="1" x14ac:dyDescent="0.2">
      <c r="A23" s="12" t="s">
        <v>28</v>
      </c>
      <c r="B23" s="10">
        <v>1740</v>
      </c>
      <c r="C23" s="10">
        <v>983</v>
      </c>
      <c r="D23" s="10">
        <v>757</v>
      </c>
      <c r="E23" s="6"/>
      <c r="F23" s="10">
        <v>3908</v>
      </c>
      <c r="G23" s="10">
        <v>1994</v>
      </c>
      <c r="H23" s="10">
        <v>1914</v>
      </c>
      <c r="J23" s="7">
        <v>30.807365439093488</v>
      </c>
      <c r="K23" s="7">
        <v>33.019818609338259</v>
      </c>
      <c r="L23" s="7">
        <v>28.341445151628601</v>
      </c>
    </row>
    <row r="24" spans="1:12" s="3" customFormat="1" ht="12" customHeight="1" x14ac:dyDescent="0.2">
      <c r="A24" s="9" t="s">
        <v>29</v>
      </c>
      <c r="B24" s="10">
        <v>445</v>
      </c>
      <c r="C24" s="10">
        <v>227</v>
      </c>
      <c r="D24" s="10">
        <v>218</v>
      </c>
      <c r="E24" s="6"/>
      <c r="F24" s="10">
        <v>432</v>
      </c>
      <c r="G24" s="10">
        <v>214</v>
      </c>
      <c r="H24" s="10">
        <v>218</v>
      </c>
      <c r="J24" s="7">
        <v>50.741163055872299</v>
      </c>
      <c r="K24" s="7">
        <v>51.47392290249433</v>
      </c>
      <c r="L24" s="7">
        <v>50</v>
      </c>
    </row>
    <row r="25" spans="1:12" s="3" customFormat="1" ht="17.25" customHeight="1" x14ac:dyDescent="0.2">
      <c r="A25" s="13" t="s">
        <v>30</v>
      </c>
      <c r="B25" s="14">
        <v>4282</v>
      </c>
      <c r="C25" s="14">
        <v>2469</v>
      </c>
      <c r="D25" s="14">
        <v>1813</v>
      </c>
      <c r="E25" s="15"/>
      <c r="F25" s="14">
        <v>6451</v>
      </c>
      <c r="G25" s="14">
        <v>3353</v>
      </c>
      <c r="H25" s="14">
        <v>3098</v>
      </c>
      <c r="I25" s="16"/>
      <c r="J25" s="17">
        <v>39.895648933196682</v>
      </c>
      <c r="K25" s="17">
        <v>42.408107179663347</v>
      </c>
      <c r="L25" s="17">
        <v>36.917124821828551</v>
      </c>
    </row>
    <row r="26" spans="1:12" s="3" customFormat="1" ht="16.5" customHeight="1" x14ac:dyDescent="0.2">
      <c r="A26" s="3" t="s">
        <v>31</v>
      </c>
      <c r="J26" s="7"/>
      <c r="K26" s="7"/>
      <c r="L26" s="7"/>
    </row>
    <row r="27" spans="1:12" s="3" customFormat="1" ht="11.25" customHeight="1" x14ac:dyDescent="0.2">
      <c r="A27" s="3" t="s">
        <v>32</v>
      </c>
      <c r="B27" s="6">
        <v>246</v>
      </c>
      <c r="C27" s="6">
        <v>146</v>
      </c>
      <c r="D27" s="6">
        <v>100</v>
      </c>
      <c r="F27" s="3">
        <v>163</v>
      </c>
      <c r="G27" s="6">
        <v>111</v>
      </c>
      <c r="H27" s="6">
        <v>52</v>
      </c>
      <c r="J27" s="7">
        <v>60.146699266503667</v>
      </c>
      <c r="K27" s="7">
        <v>56.809338521400775</v>
      </c>
      <c r="L27" s="7">
        <v>65.789473684210535</v>
      </c>
    </row>
    <row r="28" spans="1:12" s="3" customFormat="1" ht="17.25" customHeight="1" thickBot="1" x14ac:dyDescent="0.25">
      <c r="A28" s="18" t="s">
        <v>33</v>
      </c>
      <c r="B28" s="19">
        <v>4528</v>
      </c>
      <c r="C28" s="19">
        <v>2615</v>
      </c>
      <c r="D28" s="19">
        <v>1913</v>
      </c>
      <c r="E28" s="19"/>
      <c r="F28" s="19">
        <v>6614</v>
      </c>
      <c r="G28" s="19">
        <v>3464</v>
      </c>
      <c r="H28" s="19">
        <v>3150</v>
      </c>
      <c r="I28" s="18"/>
      <c r="J28" s="20">
        <v>40.639023514629329</v>
      </c>
      <c r="K28" s="20">
        <v>43.016943576246092</v>
      </c>
      <c r="L28" s="20">
        <v>37.783922575548097</v>
      </c>
    </row>
    <row r="29" spans="1:12" x14ac:dyDescent="0.25">
      <c r="A29" s="2" t="s">
        <v>4</v>
      </c>
    </row>
    <row r="30" spans="1:12" ht="12" customHeight="1" x14ac:dyDescent="0.25">
      <c r="A30" s="2" t="s">
        <v>5</v>
      </c>
    </row>
    <row r="31" spans="1:12" ht="12" customHeight="1" x14ac:dyDescent="0.25">
      <c r="A31" s="2"/>
    </row>
    <row r="32" spans="1:12" x14ac:dyDescent="0.25">
      <c r="A32" s="66" t="s">
        <v>120</v>
      </c>
    </row>
  </sheetData>
  <mergeCells count="3">
    <mergeCell ref="B4:D4"/>
    <mergeCell ref="F4:H4"/>
    <mergeCell ref="J4:L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7C6EC-9DC8-4AA3-8C0C-855727CFD03F}">
  <dimension ref="A1:Q27"/>
  <sheetViews>
    <sheetView showGridLines="0" workbookViewId="0">
      <selection activeCell="A25" sqref="A25"/>
    </sheetView>
  </sheetViews>
  <sheetFormatPr defaultRowHeight="15" x14ac:dyDescent="0.25"/>
  <cols>
    <col min="1" max="1" width="27.5703125" customWidth="1"/>
    <col min="2" max="2" width="5.7109375" customWidth="1"/>
    <col min="3" max="3" width="1.7109375" customWidth="1"/>
    <col min="4" max="4" width="5.42578125" customWidth="1"/>
    <col min="5" max="5" width="5.28515625" customWidth="1"/>
    <col min="6" max="6" width="1.7109375" customWidth="1"/>
    <col min="7" max="7" width="5.85546875" customWidth="1"/>
    <col min="8" max="8" width="6" customWidth="1"/>
    <col min="9" max="9" width="2.140625" customWidth="1"/>
    <col min="10" max="10" width="4.7109375" customWidth="1"/>
    <col min="11" max="11" width="6.140625" customWidth="1"/>
    <col min="12" max="12" width="1.85546875" customWidth="1"/>
    <col min="13" max="13" width="5.85546875" customWidth="1"/>
    <col min="14" max="14" width="6.28515625" customWidth="1"/>
  </cols>
  <sheetData>
    <row r="1" spans="1:17" x14ac:dyDescent="0.25">
      <c r="A1" s="1" t="s">
        <v>3</v>
      </c>
    </row>
    <row r="2" spans="1:17" ht="28.5" customHeight="1" x14ac:dyDescent="0.25">
      <c r="A2" s="22" t="s">
        <v>56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7" ht="5.25" customHeight="1" thickBot="1" x14ac:dyDescent="0.3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21"/>
    </row>
    <row r="4" spans="1:17" s="3" customFormat="1" ht="16.5" customHeight="1" x14ac:dyDescent="0.2">
      <c r="B4" s="77" t="s">
        <v>47</v>
      </c>
      <c r="C4" s="77"/>
      <c r="D4" s="77"/>
      <c r="E4" s="77"/>
      <c r="F4" s="77"/>
      <c r="G4" s="77"/>
      <c r="H4" s="77"/>
      <c r="J4" s="77" t="s">
        <v>48</v>
      </c>
      <c r="K4" s="77"/>
      <c r="L4" s="77"/>
      <c r="M4" s="77"/>
      <c r="N4" s="77"/>
    </row>
    <row r="5" spans="1:17" s="3" customFormat="1" ht="23.25" customHeight="1" x14ac:dyDescent="0.2">
      <c r="A5" s="3" t="s">
        <v>49</v>
      </c>
      <c r="D5" s="79" t="s">
        <v>50</v>
      </c>
      <c r="E5" s="79"/>
      <c r="F5" s="30"/>
      <c r="G5" s="78" t="s">
        <v>129</v>
      </c>
      <c r="H5" s="78"/>
      <c r="J5" s="79" t="s">
        <v>50</v>
      </c>
      <c r="K5" s="79"/>
      <c r="L5" s="30"/>
      <c r="M5" s="78" t="s">
        <v>129</v>
      </c>
      <c r="N5" s="78"/>
    </row>
    <row r="6" spans="1:17" s="3" customFormat="1" ht="12.75" customHeight="1" x14ac:dyDescent="0.2">
      <c r="B6" s="31" t="s">
        <v>10</v>
      </c>
      <c r="C6" s="31"/>
      <c r="D6" s="31" t="s">
        <v>51</v>
      </c>
      <c r="E6" s="31" t="s">
        <v>52</v>
      </c>
      <c r="F6" s="31"/>
      <c r="G6" s="31" t="s">
        <v>53</v>
      </c>
      <c r="H6" s="31" t="s">
        <v>54</v>
      </c>
      <c r="I6" s="31"/>
      <c r="J6" s="31" t="s">
        <v>51</v>
      </c>
      <c r="K6" s="31" t="s">
        <v>52</v>
      </c>
      <c r="L6" s="31"/>
      <c r="M6" s="31" t="s">
        <v>53</v>
      </c>
      <c r="N6" s="31" t="s">
        <v>54</v>
      </c>
    </row>
    <row r="7" spans="1:17" s="3" customFormat="1" ht="24" x14ac:dyDescent="0.2">
      <c r="A7" s="4" t="s">
        <v>55</v>
      </c>
      <c r="B7" s="5"/>
      <c r="C7" s="5"/>
      <c r="D7" s="5"/>
      <c r="E7" s="5"/>
      <c r="F7" s="5"/>
      <c r="G7" s="68" t="s">
        <v>128</v>
      </c>
      <c r="H7" s="68" t="s">
        <v>128</v>
      </c>
      <c r="I7" s="5"/>
      <c r="J7" s="5"/>
      <c r="K7" s="5"/>
      <c r="L7" s="5"/>
      <c r="M7" s="68" t="s">
        <v>128</v>
      </c>
      <c r="N7" s="68" t="s">
        <v>128</v>
      </c>
    </row>
    <row r="8" spans="1:17" s="3" customFormat="1" ht="12" customHeight="1" x14ac:dyDescent="0.2">
      <c r="A8" s="16" t="s">
        <v>10</v>
      </c>
      <c r="B8" s="15">
        <f>SUM(B9:B23)</f>
        <v>11019</v>
      </c>
      <c r="C8" s="15"/>
      <c r="D8" s="15">
        <f>SUM(D9:D23)</f>
        <v>2345</v>
      </c>
      <c r="E8" s="15">
        <f>SUM(E9:E23)</f>
        <v>8674</v>
      </c>
      <c r="F8" s="15"/>
      <c r="G8" s="15">
        <f>SUM(G9:G23)</f>
        <v>4250</v>
      </c>
      <c r="H8" s="15">
        <f>SUM(H9:H23)</f>
        <v>6769</v>
      </c>
      <c r="I8" s="16"/>
      <c r="J8" s="23">
        <f>IF(D8="-","-",D8/$B8*100)</f>
        <v>21.281422996642164</v>
      </c>
      <c r="K8" s="23">
        <f>IF(E8="-","-",E8/$B8*100)</f>
        <v>78.718577003357836</v>
      </c>
      <c r="L8" s="23"/>
      <c r="M8" s="23">
        <f>IF(G8="-","-",G8/$B8*100)</f>
        <v>38.569743170886653</v>
      </c>
      <c r="N8" s="23">
        <f>IF(H8="-","-",H8/$B8*100)</f>
        <v>61.430256829113347</v>
      </c>
      <c r="O8" s="69"/>
      <c r="P8" s="7"/>
      <c r="Q8" s="7"/>
    </row>
    <row r="9" spans="1:17" s="3" customFormat="1" ht="12" customHeight="1" x14ac:dyDescent="0.2">
      <c r="A9" s="3" t="s">
        <v>39</v>
      </c>
      <c r="B9" s="6">
        <f>SUM(D9:E9)</f>
        <v>172</v>
      </c>
      <c r="C9" s="6"/>
      <c r="D9" s="26">
        <v>52</v>
      </c>
      <c r="E9" s="26">
        <v>120</v>
      </c>
      <c r="F9" s="26"/>
      <c r="G9" s="26">
        <v>79</v>
      </c>
      <c r="H9" s="26">
        <v>93</v>
      </c>
      <c r="J9" s="24">
        <f>IF(D9="-","-",D9/$B9*100)</f>
        <v>30.232558139534881</v>
      </c>
      <c r="K9" s="24">
        <f>IF(E9="-","-",E9/$B9*100)</f>
        <v>69.767441860465112</v>
      </c>
      <c r="L9" s="24"/>
      <c r="M9" s="24">
        <f t="shared" ref="M9:N22" si="0">IF(G9="-","-",G9/$B9*100)</f>
        <v>45.930232558139537</v>
      </c>
      <c r="N9" s="24">
        <f t="shared" si="0"/>
        <v>54.069767441860463</v>
      </c>
      <c r="O9" s="69"/>
      <c r="P9" s="7"/>
      <c r="Q9" s="7"/>
    </row>
    <row r="10" spans="1:17" s="3" customFormat="1" ht="11.25" customHeight="1" x14ac:dyDescent="0.2">
      <c r="A10" s="3" t="s">
        <v>42</v>
      </c>
      <c r="B10" s="6">
        <f t="shared" ref="B10:B22" si="1">SUM(D10:E10)</f>
        <v>103</v>
      </c>
      <c r="C10" s="6"/>
      <c r="D10" s="26">
        <v>50</v>
      </c>
      <c r="E10" s="26">
        <v>53</v>
      </c>
      <c r="F10" s="26"/>
      <c r="G10" s="26">
        <v>26</v>
      </c>
      <c r="H10" s="26">
        <v>77</v>
      </c>
      <c r="J10" s="24">
        <f t="shared" ref="J10:K22" si="2">IF(D10="-","-",D10/$B10*100)</f>
        <v>48.543689320388353</v>
      </c>
      <c r="K10" s="24">
        <f t="shared" si="2"/>
        <v>51.456310679611647</v>
      </c>
      <c r="L10" s="24"/>
      <c r="M10" s="24">
        <f t="shared" si="0"/>
        <v>25.242718446601941</v>
      </c>
      <c r="N10" s="24">
        <f t="shared" si="0"/>
        <v>74.757281553398059</v>
      </c>
      <c r="O10" s="69"/>
      <c r="P10" s="7"/>
      <c r="Q10" s="7"/>
    </row>
    <row r="11" spans="1:17" s="3" customFormat="1" ht="11.25" customHeight="1" x14ac:dyDescent="0.2">
      <c r="A11" s="3" t="s">
        <v>41</v>
      </c>
      <c r="B11" s="6">
        <f t="shared" si="1"/>
        <v>587</v>
      </c>
      <c r="C11" s="6"/>
      <c r="D11" s="26">
        <v>542</v>
      </c>
      <c r="E11" s="26">
        <v>45</v>
      </c>
      <c r="F11" s="26"/>
      <c r="G11" s="26">
        <v>230</v>
      </c>
      <c r="H11" s="26">
        <v>357</v>
      </c>
      <c r="J11" s="24">
        <f t="shared" si="2"/>
        <v>92.333901192504271</v>
      </c>
      <c r="K11" s="24">
        <f t="shared" si="2"/>
        <v>7.6660988074957412</v>
      </c>
      <c r="L11" s="24"/>
      <c r="M11" s="24">
        <f t="shared" si="0"/>
        <v>39.182282793867124</v>
      </c>
      <c r="N11" s="24">
        <f t="shared" si="0"/>
        <v>60.817717206132883</v>
      </c>
      <c r="O11" s="69"/>
      <c r="P11" s="7"/>
      <c r="Q11" s="7"/>
    </row>
    <row r="12" spans="1:17" s="3" customFormat="1" ht="11.25" customHeight="1" x14ac:dyDescent="0.2">
      <c r="A12" s="3" t="s">
        <v>43</v>
      </c>
      <c r="B12" s="6">
        <f t="shared" si="1"/>
        <v>39</v>
      </c>
      <c r="C12" s="6"/>
      <c r="D12" s="26">
        <v>26</v>
      </c>
      <c r="E12" s="26">
        <v>13</v>
      </c>
      <c r="F12" s="26"/>
      <c r="G12" s="26">
        <v>13</v>
      </c>
      <c r="H12" s="26">
        <v>26</v>
      </c>
      <c r="J12" s="24">
        <f t="shared" si="2"/>
        <v>66.666666666666657</v>
      </c>
      <c r="K12" s="24">
        <f t="shared" si="2"/>
        <v>33.333333333333329</v>
      </c>
      <c r="L12" s="24"/>
      <c r="M12" s="24">
        <f t="shared" si="0"/>
        <v>33.333333333333329</v>
      </c>
      <c r="N12" s="24">
        <f t="shared" si="0"/>
        <v>66.666666666666657</v>
      </c>
      <c r="O12" s="69"/>
      <c r="P12" s="7"/>
      <c r="Q12" s="7"/>
    </row>
    <row r="13" spans="1:17" s="3" customFormat="1" ht="17.25" customHeight="1" x14ac:dyDescent="0.2">
      <c r="A13" s="3" t="s">
        <v>40</v>
      </c>
      <c r="B13" s="6">
        <f t="shared" si="1"/>
        <v>348</v>
      </c>
      <c r="C13" s="6"/>
      <c r="D13" s="25">
        <v>240</v>
      </c>
      <c r="E13" s="26">
        <v>108</v>
      </c>
      <c r="F13" s="26"/>
      <c r="G13" s="26">
        <v>146</v>
      </c>
      <c r="H13" s="26">
        <v>202</v>
      </c>
      <c r="J13" s="24">
        <f t="shared" si="2"/>
        <v>68.965517241379317</v>
      </c>
      <c r="K13" s="24">
        <f t="shared" si="2"/>
        <v>31.03448275862069</v>
      </c>
      <c r="L13" s="24"/>
      <c r="M13" s="24">
        <f t="shared" si="0"/>
        <v>41.954022988505749</v>
      </c>
      <c r="N13" s="24">
        <f t="shared" si="0"/>
        <v>58.045977011494251</v>
      </c>
      <c r="O13" s="69"/>
      <c r="P13" s="7"/>
      <c r="Q13" s="7"/>
    </row>
    <row r="14" spans="1:17" s="3" customFormat="1" ht="11.25" customHeight="1" x14ac:dyDescent="0.2">
      <c r="A14" s="3" t="s">
        <v>44</v>
      </c>
      <c r="B14" s="6">
        <f t="shared" si="1"/>
        <v>426</v>
      </c>
      <c r="C14" s="6"/>
      <c r="D14" s="26">
        <v>409</v>
      </c>
      <c r="E14" s="26">
        <v>17</v>
      </c>
      <c r="F14" s="26"/>
      <c r="G14" s="26">
        <v>180</v>
      </c>
      <c r="H14" s="26">
        <v>246</v>
      </c>
      <c r="J14" s="24">
        <f t="shared" si="2"/>
        <v>96.009389671361504</v>
      </c>
      <c r="K14" s="24">
        <f t="shared" si="2"/>
        <v>3.9906103286384975</v>
      </c>
      <c r="L14" s="24"/>
      <c r="M14" s="24">
        <f t="shared" si="0"/>
        <v>42.25352112676056</v>
      </c>
      <c r="N14" s="24">
        <f t="shared" si="0"/>
        <v>57.74647887323944</v>
      </c>
      <c r="O14" s="69"/>
      <c r="P14" s="7"/>
      <c r="Q14" s="7"/>
    </row>
    <row r="15" spans="1:17" s="3" customFormat="1" ht="11.25" customHeight="1" x14ac:dyDescent="0.2">
      <c r="A15" s="3" t="s">
        <v>70</v>
      </c>
      <c r="B15" s="6">
        <f t="shared" si="1"/>
        <v>9185</v>
      </c>
      <c r="C15" s="6"/>
      <c r="D15" s="26">
        <v>972</v>
      </c>
      <c r="E15" s="26">
        <v>8213</v>
      </c>
      <c r="F15" s="26"/>
      <c r="G15" s="26">
        <v>3532</v>
      </c>
      <c r="H15" s="26">
        <v>5653</v>
      </c>
      <c r="J15" s="24">
        <f t="shared" si="2"/>
        <v>10.582471420794775</v>
      </c>
      <c r="K15" s="24">
        <f t="shared" si="2"/>
        <v>89.417528579205225</v>
      </c>
      <c r="L15" s="24"/>
      <c r="M15" s="24">
        <f t="shared" si="0"/>
        <v>38.45400108873163</v>
      </c>
      <c r="N15" s="24">
        <f t="shared" si="0"/>
        <v>61.54599891126837</v>
      </c>
      <c r="O15" s="69"/>
      <c r="P15" s="7"/>
      <c r="Q15" s="7"/>
    </row>
    <row r="16" spans="1:17" s="3" customFormat="1" ht="11.25" customHeight="1" x14ac:dyDescent="0.2">
      <c r="A16" s="3" t="s">
        <v>284</v>
      </c>
      <c r="B16" s="6">
        <f t="shared" si="1"/>
        <v>68</v>
      </c>
      <c r="C16" s="6"/>
      <c r="D16" s="26">
        <v>24</v>
      </c>
      <c r="E16" s="26">
        <v>44</v>
      </c>
      <c r="F16" s="26"/>
      <c r="G16" s="26">
        <v>18</v>
      </c>
      <c r="H16" s="26">
        <v>50</v>
      </c>
      <c r="J16" s="24">
        <f t="shared" si="2"/>
        <v>35.294117647058826</v>
      </c>
      <c r="K16" s="24">
        <f t="shared" si="2"/>
        <v>64.705882352941174</v>
      </c>
      <c r="L16" s="24"/>
      <c r="M16" s="24">
        <f t="shared" si="0"/>
        <v>26.47058823529412</v>
      </c>
      <c r="N16" s="24">
        <f t="shared" si="0"/>
        <v>73.529411764705884</v>
      </c>
      <c r="O16" s="69"/>
      <c r="P16" s="7"/>
      <c r="Q16" s="7"/>
    </row>
    <row r="17" spans="1:17" s="3" customFormat="1" ht="11.25" customHeight="1" x14ac:dyDescent="0.2">
      <c r="A17" s="3" t="s">
        <v>130</v>
      </c>
      <c r="B17" s="6">
        <f t="shared" si="1"/>
        <v>10</v>
      </c>
      <c r="C17" s="6"/>
      <c r="D17" s="26">
        <v>8</v>
      </c>
      <c r="E17" s="26">
        <v>2</v>
      </c>
      <c r="F17" s="26"/>
      <c r="G17" s="26">
        <v>4</v>
      </c>
      <c r="H17" s="26">
        <v>6</v>
      </c>
      <c r="J17" s="24">
        <f t="shared" si="2"/>
        <v>80</v>
      </c>
      <c r="K17" s="24">
        <f t="shared" si="2"/>
        <v>20</v>
      </c>
      <c r="L17" s="24"/>
      <c r="M17" s="24">
        <f t="shared" si="0"/>
        <v>40</v>
      </c>
      <c r="N17" s="24">
        <f t="shared" si="0"/>
        <v>60</v>
      </c>
      <c r="O17" s="69"/>
      <c r="P17" s="7"/>
      <c r="Q17" s="7"/>
    </row>
    <row r="18" spans="1:17" s="3" customFormat="1" ht="17.25" customHeight="1" x14ac:dyDescent="0.2">
      <c r="A18" s="3" t="s">
        <v>141</v>
      </c>
      <c r="B18" s="6">
        <f t="shared" si="1"/>
        <v>2</v>
      </c>
      <c r="C18" s="6"/>
      <c r="D18" s="26" t="s">
        <v>13</v>
      </c>
      <c r="E18" s="26">
        <v>2</v>
      </c>
      <c r="F18" s="26"/>
      <c r="G18" s="26" t="s">
        <v>13</v>
      </c>
      <c r="H18" s="26">
        <v>2</v>
      </c>
      <c r="J18" s="24" t="str">
        <f t="shared" si="2"/>
        <v>-</v>
      </c>
      <c r="K18" s="24">
        <f t="shared" si="2"/>
        <v>100</v>
      </c>
      <c r="L18" s="24"/>
      <c r="M18" s="24" t="str">
        <f t="shared" si="0"/>
        <v>-</v>
      </c>
      <c r="N18" s="24">
        <f t="shared" si="0"/>
        <v>100</v>
      </c>
      <c r="O18" s="69"/>
      <c r="P18" s="7"/>
      <c r="Q18" s="7"/>
    </row>
    <row r="19" spans="1:17" s="3" customFormat="1" ht="11.25" customHeight="1" x14ac:dyDescent="0.2">
      <c r="A19" s="3" t="s">
        <v>45</v>
      </c>
      <c r="B19" s="6">
        <f t="shared" si="1"/>
        <v>12</v>
      </c>
      <c r="C19" s="6"/>
      <c r="D19" s="26">
        <v>7</v>
      </c>
      <c r="E19" s="26">
        <v>5</v>
      </c>
      <c r="F19" s="26"/>
      <c r="G19" s="25">
        <v>5</v>
      </c>
      <c r="H19" s="26">
        <v>7</v>
      </c>
      <c r="J19" s="24">
        <f t="shared" si="2"/>
        <v>58.333333333333336</v>
      </c>
      <c r="K19" s="24">
        <f t="shared" si="2"/>
        <v>41.666666666666671</v>
      </c>
      <c r="L19" s="24"/>
      <c r="M19" s="24">
        <f t="shared" si="0"/>
        <v>41.666666666666671</v>
      </c>
      <c r="N19" s="24">
        <f t="shared" si="0"/>
        <v>58.333333333333336</v>
      </c>
      <c r="O19" s="69"/>
      <c r="P19" s="7"/>
      <c r="Q19" s="7"/>
    </row>
    <row r="20" spans="1:17" s="3" customFormat="1" ht="11.25" customHeight="1" x14ac:dyDescent="0.2">
      <c r="A20" s="3" t="s">
        <v>142</v>
      </c>
      <c r="B20" s="6">
        <f t="shared" si="1"/>
        <v>45</v>
      </c>
      <c r="C20" s="6"/>
      <c r="D20" s="26">
        <v>7</v>
      </c>
      <c r="E20" s="26">
        <v>38</v>
      </c>
      <c r="F20" s="26"/>
      <c r="G20" s="26">
        <v>11</v>
      </c>
      <c r="H20" s="26">
        <v>34</v>
      </c>
      <c r="J20" s="24">
        <f t="shared" si="2"/>
        <v>15.555555555555555</v>
      </c>
      <c r="K20" s="24">
        <f t="shared" si="2"/>
        <v>84.444444444444443</v>
      </c>
      <c r="L20" s="24"/>
      <c r="M20" s="24">
        <f t="shared" si="0"/>
        <v>24.444444444444443</v>
      </c>
      <c r="N20" s="24">
        <f t="shared" si="0"/>
        <v>75.555555555555557</v>
      </c>
      <c r="O20" s="69"/>
      <c r="P20" s="7"/>
      <c r="Q20" s="7"/>
    </row>
    <row r="21" spans="1:17" s="3" customFormat="1" ht="11.25" customHeight="1" x14ac:dyDescent="0.2">
      <c r="A21" s="3" t="s">
        <v>131</v>
      </c>
      <c r="B21" s="6">
        <f t="shared" si="1"/>
        <v>2</v>
      </c>
      <c r="C21" s="6"/>
      <c r="D21" s="26">
        <v>2</v>
      </c>
      <c r="E21" s="26" t="s">
        <v>13</v>
      </c>
      <c r="F21" s="26"/>
      <c r="G21" s="26" t="s">
        <v>13</v>
      </c>
      <c r="H21" s="26">
        <v>2</v>
      </c>
      <c r="J21" s="24">
        <f t="shared" si="2"/>
        <v>100</v>
      </c>
      <c r="K21" s="24" t="str">
        <f t="shared" si="2"/>
        <v>-</v>
      </c>
      <c r="L21" s="24"/>
      <c r="M21" s="24" t="str">
        <f t="shared" si="0"/>
        <v>-</v>
      </c>
      <c r="N21" s="24">
        <f t="shared" si="0"/>
        <v>100</v>
      </c>
      <c r="O21" s="69"/>
      <c r="P21" s="7"/>
      <c r="Q21" s="7"/>
    </row>
    <row r="22" spans="1:17" s="3" customFormat="1" ht="11.25" customHeight="1" x14ac:dyDescent="0.2">
      <c r="A22" s="3" t="s">
        <v>46</v>
      </c>
      <c r="B22" s="6">
        <f t="shared" si="1"/>
        <v>20</v>
      </c>
      <c r="C22" s="6"/>
      <c r="D22" s="26">
        <v>6</v>
      </c>
      <c r="E22" s="25">
        <v>14</v>
      </c>
      <c r="F22" s="26"/>
      <c r="G22" s="26">
        <v>6</v>
      </c>
      <c r="H22" s="26">
        <v>14</v>
      </c>
      <c r="J22" s="24">
        <f t="shared" si="2"/>
        <v>30</v>
      </c>
      <c r="K22" s="24">
        <f t="shared" si="2"/>
        <v>70</v>
      </c>
      <c r="L22" s="24"/>
      <c r="M22" s="24">
        <f t="shared" si="0"/>
        <v>30</v>
      </c>
      <c r="N22" s="24">
        <f t="shared" si="0"/>
        <v>70</v>
      </c>
      <c r="O22" s="69"/>
      <c r="P22" s="7"/>
      <c r="Q22" s="7"/>
    </row>
    <row r="23" spans="1:17" s="3" customFormat="1" ht="5.25" customHeight="1" thickBot="1" x14ac:dyDescent="0.25">
      <c r="A23" s="18"/>
      <c r="B23" s="19"/>
      <c r="C23" s="18"/>
      <c r="D23" s="27"/>
      <c r="E23" s="19"/>
      <c r="F23" s="18"/>
      <c r="G23" s="28"/>
      <c r="H23" s="19"/>
      <c r="I23" s="18"/>
      <c r="J23" s="29"/>
      <c r="K23" s="29"/>
      <c r="L23" s="29"/>
      <c r="M23" s="29"/>
      <c r="N23" s="29"/>
    </row>
    <row r="24" spans="1:17" x14ac:dyDescent="0.25">
      <c r="A24" s="2" t="s">
        <v>4</v>
      </c>
    </row>
    <row r="25" spans="1:17" ht="12" customHeight="1" x14ac:dyDescent="0.25">
      <c r="A25" s="2" t="s">
        <v>5</v>
      </c>
    </row>
    <row r="27" spans="1:17" x14ac:dyDescent="0.25">
      <c r="A27" s="66" t="s">
        <v>121</v>
      </c>
    </row>
  </sheetData>
  <mergeCells count="6">
    <mergeCell ref="J4:N4"/>
    <mergeCell ref="D5:E5"/>
    <mergeCell ref="G5:H5"/>
    <mergeCell ref="J5:K5"/>
    <mergeCell ref="M5:N5"/>
    <mergeCell ref="B4:H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6D178-1422-4B97-91F1-A58D3ED80672}">
  <dimension ref="A1:W55"/>
  <sheetViews>
    <sheetView showGridLines="0" workbookViewId="0">
      <selection activeCell="W9" sqref="W9"/>
    </sheetView>
  </sheetViews>
  <sheetFormatPr defaultRowHeight="15" x14ac:dyDescent="0.25"/>
  <cols>
    <col min="1" max="1" width="11.28515625" customWidth="1"/>
    <col min="2" max="2" width="6.28515625" customWidth="1"/>
    <col min="3" max="3" width="6.140625" customWidth="1"/>
    <col min="4" max="4" width="4.5703125" customWidth="1"/>
    <col min="5" max="5" width="5.42578125" customWidth="1"/>
    <col min="6" max="6" width="5" customWidth="1"/>
    <col min="7" max="8" width="4.85546875" customWidth="1"/>
    <col min="9" max="9" width="1.5703125" customWidth="1"/>
    <col min="10" max="10" width="4.28515625" customWidth="1"/>
    <col min="11" max="11" width="0.85546875" customWidth="1"/>
    <col min="12" max="12" width="4.85546875" customWidth="1"/>
    <col min="13" max="13" width="5.28515625" customWidth="1"/>
    <col min="14" max="14" width="5.5703125" customWidth="1"/>
    <col min="15" max="16" width="5.28515625" customWidth="1"/>
    <col min="17" max="17" width="5.42578125" customWidth="1"/>
    <col min="18" max="18" width="1.140625" customWidth="1"/>
    <col min="19" max="19" width="4.7109375" customWidth="1"/>
    <col min="20" max="20" width="4" customWidth="1"/>
    <col min="21" max="21" width="4.42578125" customWidth="1"/>
    <col min="22" max="22" width="2.85546875" customWidth="1"/>
  </cols>
  <sheetData>
    <row r="1" spans="1:23" x14ac:dyDescent="0.25">
      <c r="A1" s="1" t="s">
        <v>3</v>
      </c>
    </row>
    <row r="2" spans="1:23" ht="28.5" customHeight="1" x14ac:dyDescent="0.25">
      <c r="A2" s="22" t="s">
        <v>38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3" ht="5.25" customHeight="1" thickBot="1" x14ac:dyDescent="0.3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23" ht="18" customHeight="1" x14ac:dyDescent="0.25">
      <c r="A4" s="3"/>
      <c r="B4" s="77" t="s">
        <v>47</v>
      </c>
      <c r="C4" s="77"/>
      <c r="D4" s="77"/>
      <c r="E4" s="77"/>
      <c r="F4" s="77"/>
      <c r="G4" s="77"/>
      <c r="H4" s="77"/>
      <c r="I4" s="77"/>
      <c r="J4" s="77"/>
      <c r="K4" s="3"/>
      <c r="L4" s="77" t="s">
        <v>57</v>
      </c>
      <c r="M4" s="77"/>
      <c r="N4" s="77"/>
      <c r="O4" s="77"/>
      <c r="P4" s="77"/>
      <c r="Q4" s="77"/>
      <c r="R4" s="77"/>
      <c r="S4" s="77"/>
    </row>
    <row r="5" spans="1:23" s="3" customFormat="1" ht="23.25" customHeight="1" x14ac:dyDescent="0.2">
      <c r="B5" s="31" t="s">
        <v>10</v>
      </c>
      <c r="C5" s="31" t="s">
        <v>58</v>
      </c>
      <c r="D5" s="31" t="s">
        <v>59</v>
      </c>
      <c r="E5" s="31" t="s">
        <v>145</v>
      </c>
      <c r="F5" s="31" t="s">
        <v>60</v>
      </c>
      <c r="G5" s="31" t="s">
        <v>143</v>
      </c>
      <c r="H5" s="31" t="s">
        <v>61</v>
      </c>
      <c r="J5" s="31" t="s">
        <v>62</v>
      </c>
      <c r="K5" s="31"/>
      <c r="L5" s="31" t="s">
        <v>58</v>
      </c>
      <c r="M5" s="31" t="s">
        <v>59</v>
      </c>
      <c r="N5" s="31" t="s">
        <v>145</v>
      </c>
      <c r="O5" s="31" t="s">
        <v>60</v>
      </c>
      <c r="P5" s="31" t="s">
        <v>143</v>
      </c>
      <c r="Q5" s="31" t="s">
        <v>61</v>
      </c>
      <c r="S5" s="31" t="s">
        <v>62</v>
      </c>
    </row>
    <row r="6" spans="1:23" s="3" customFormat="1" ht="12.75" customHeight="1" x14ac:dyDescent="0.2">
      <c r="A6" s="4" t="s">
        <v>6</v>
      </c>
      <c r="B6" s="5"/>
      <c r="C6" s="5"/>
      <c r="D6" s="5" t="s">
        <v>63</v>
      </c>
      <c r="E6" s="5" t="s">
        <v>146</v>
      </c>
      <c r="F6" s="5"/>
      <c r="G6" s="5" t="s">
        <v>144</v>
      </c>
      <c r="H6" s="5" t="s">
        <v>64</v>
      </c>
      <c r="I6" s="4"/>
      <c r="J6" s="5" t="s">
        <v>65</v>
      </c>
      <c r="K6" s="5"/>
      <c r="L6" s="5"/>
      <c r="M6" s="5" t="s">
        <v>63</v>
      </c>
      <c r="N6" s="5" t="s">
        <v>146</v>
      </c>
      <c r="O6" s="5"/>
      <c r="P6" s="5" t="s">
        <v>144</v>
      </c>
      <c r="Q6" s="5" t="s">
        <v>64</v>
      </c>
      <c r="R6" s="4"/>
      <c r="S6" s="5" t="s">
        <v>65</v>
      </c>
    </row>
    <row r="7" spans="1:23" s="3" customFormat="1" ht="12" customHeight="1" x14ac:dyDescent="0.2">
      <c r="A7" s="3" t="s">
        <v>11</v>
      </c>
      <c r="B7" s="6">
        <f t="shared" ref="B7:B22" si="0">SUM(C7:J7)</f>
        <v>216</v>
      </c>
      <c r="C7" s="26">
        <v>153</v>
      </c>
      <c r="D7" s="25">
        <v>7</v>
      </c>
      <c r="E7" s="25">
        <v>14</v>
      </c>
      <c r="F7" s="25">
        <v>9</v>
      </c>
      <c r="G7" s="25">
        <v>20</v>
      </c>
      <c r="H7" s="25">
        <v>6</v>
      </c>
      <c r="I7" s="25"/>
      <c r="J7" s="25">
        <v>7</v>
      </c>
      <c r="K7" s="26">
        <v>7</v>
      </c>
      <c r="L7" s="32">
        <f t="shared" ref="L7:L26" si="1">IF(C7="-","-",C7/$B7*100)</f>
        <v>70.833333333333343</v>
      </c>
      <c r="M7" s="32">
        <f t="shared" ref="M7:M26" si="2">IF(D7="-","-",D7/$B7*100)</f>
        <v>3.2407407407407405</v>
      </c>
      <c r="N7" s="32">
        <f t="shared" ref="N7:Q22" si="3">IF(E7="-","-",E7/$B7*100)</f>
        <v>6.481481481481481</v>
      </c>
      <c r="O7" s="32">
        <f t="shared" si="3"/>
        <v>4.1666666666666661</v>
      </c>
      <c r="P7" s="32">
        <f t="shared" si="3"/>
        <v>9.2592592592592595</v>
      </c>
      <c r="Q7" s="32">
        <f t="shared" si="3"/>
        <v>2.7777777777777777</v>
      </c>
      <c r="R7" s="32"/>
      <c r="S7" s="32">
        <f t="shared" ref="S7:S22" si="4">IF(J7="-","-",J7/$B7*100)</f>
        <v>3.2407407407407405</v>
      </c>
      <c r="W7" s="70"/>
    </row>
    <row r="8" spans="1:23" s="3" customFormat="1" ht="12" customHeight="1" x14ac:dyDescent="0.2">
      <c r="A8" s="3" t="s">
        <v>12</v>
      </c>
      <c r="B8" s="6">
        <f t="shared" si="0"/>
        <v>365</v>
      </c>
      <c r="C8" s="25">
        <v>308</v>
      </c>
      <c r="D8" s="25">
        <v>27</v>
      </c>
      <c r="E8" s="25">
        <v>12</v>
      </c>
      <c r="F8" s="25">
        <v>7</v>
      </c>
      <c r="G8" s="25">
        <v>2</v>
      </c>
      <c r="H8" s="25">
        <v>4</v>
      </c>
      <c r="I8" s="25"/>
      <c r="J8" s="25">
        <v>5</v>
      </c>
      <c r="K8" s="26">
        <v>5</v>
      </c>
      <c r="L8" s="32">
        <f t="shared" si="1"/>
        <v>84.38356164383562</v>
      </c>
      <c r="M8" s="32">
        <f t="shared" si="2"/>
        <v>7.397260273972603</v>
      </c>
      <c r="N8" s="32">
        <f t="shared" si="3"/>
        <v>3.2876712328767121</v>
      </c>
      <c r="O8" s="32">
        <f t="shared" si="3"/>
        <v>1.9178082191780823</v>
      </c>
      <c r="P8" s="32">
        <f t="shared" si="3"/>
        <v>0.54794520547945202</v>
      </c>
      <c r="Q8" s="32">
        <f t="shared" si="3"/>
        <v>1.095890410958904</v>
      </c>
      <c r="R8" s="32"/>
      <c r="S8" s="32">
        <f t="shared" si="4"/>
        <v>1.3698630136986301</v>
      </c>
      <c r="W8" s="70"/>
    </row>
    <row r="9" spans="1:23" s="3" customFormat="1" ht="11.25" customHeight="1" x14ac:dyDescent="0.2">
      <c r="A9" s="3" t="s">
        <v>14</v>
      </c>
      <c r="B9" s="6">
        <f t="shared" si="0"/>
        <v>855</v>
      </c>
      <c r="C9" s="25">
        <v>739</v>
      </c>
      <c r="D9" s="25">
        <v>50</v>
      </c>
      <c r="E9" s="25">
        <v>16</v>
      </c>
      <c r="F9" s="25">
        <v>20</v>
      </c>
      <c r="G9" s="25">
        <v>6</v>
      </c>
      <c r="H9" s="25">
        <v>9</v>
      </c>
      <c r="I9" s="25"/>
      <c r="J9" s="25">
        <v>15</v>
      </c>
      <c r="K9" s="26">
        <v>15</v>
      </c>
      <c r="L9" s="32">
        <f t="shared" si="1"/>
        <v>86.432748538011694</v>
      </c>
      <c r="M9" s="32">
        <f t="shared" si="2"/>
        <v>5.8479532163742682</v>
      </c>
      <c r="N9" s="32">
        <f t="shared" si="3"/>
        <v>1.8713450292397662</v>
      </c>
      <c r="O9" s="32">
        <f t="shared" si="3"/>
        <v>2.3391812865497075</v>
      </c>
      <c r="P9" s="32">
        <f t="shared" si="3"/>
        <v>0.70175438596491224</v>
      </c>
      <c r="Q9" s="32">
        <f t="shared" si="3"/>
        <v>1.0526315789473684</v>
      </c>
      <c r="R9" s="32"/>
      <c r="S9" s="32">
        <f t="shared" si="4"/>
        <v>1.7543859649122806</v>
      </c>
      <c r="W9" s="70"/>
    </row>
    <row r="10" spans="1:23" s="3" customFormat="1" ht="11.25" customHeight="1" x14ac:dyDescent="0.2">
      <c r="A10" s="3" t="s">
        <v>15</v>
      </c>
      <c r="B10" s="6">
        <f t="shared" si="0"/>
        <v>175</v>
      </c>
      <c r="C10" s="25">
        <v>140</v>
      </c>
      <c r="D10" s="25">
        <v>9</v>
      </c>
      <c r="E10" s="25">
        <v>8</v>
      </c>
      <c r="F10" s="25">
        <v>9</v>
      </c>
      <c r="G10" s="25">
        <v>2</v>
      </c>
      <c r="H10" s="25">
        <v>1</v>
      </c>
      <c r="I10" s="25"/>
      <c r="J10" s="25">
        <v>6</v>
      </c>
      <c r="K10" s="26">
        <v>6</v>
      </c>
      <c r="L10" s="32">
        <f t="shared" si="1"/>
        <v>80</v>
      </c>
      <c r="M10" s="32">
        <f t="shared" si="2"/>
        <v>5.1428571428571423</v>
      </c>
      <c r="N10" s="32">
        <f t="shared" si="3"/>
        <v>4.5714285714285712</v>
      </c>
      <c r="O10" s="32">
        <f t="shared" si="3"/>
        <v>5.1428571428571423</v>
      </c>
      <c r="P10" s="32">
        <f t="shared" si="3"/>
        <v>1.1428571428571428</v>
      </c>
      <c r="Q10" s="32">
        <f t="shared" si="3"/>
        <v>0.5714285714285714</v>
      </c>
      <c r="R10" s="32"/>
      <c r="S10" s="32">
        <f t="shared" si="4"/>
        <v>3.4285714285714288</v>
      </c>
      <c r="W10" s="70"/>
    </row>
    <row r="11" spans="1:23" s="3" customFormat="1" ht="11.25" customHeight="1" x14ac:dyDescent="0.2">
      <c r="A11" s="3" t="s">
        <v>16</v>
      </c>
      <c r="B11" s="6">
        <f t="shared" si="0"/>
        <v>198</v>
      </c>
      <c r="C11" s="25">
        <v>182</v>
      </c>
      <c r="D11" s="25">
        <v>8</v>
      </c>
      <c r="E11" s="25">
        <v>3</v>
      </c>
      <c r="F11" s="25">
        <v>2</v>
      </c>
      <c r="G11" s="25" t="s">
        <v>13</v>
      </c>
      <c r="H11" s="25" t="s">
        <v>13</v>
      </c>
      <c r="I11" s="25"/>
      <c r="J11" s="25">
        <v>3</v>
      </c>
      <c r="K11" s="26">
        <v>3</v>
      </c>
      <c r="L11" s="32">
        <f t="shared" si="1"/>
        <v>91.919191919191917</v>
      </c>
      <c r="M11" s="32">
        <f t="shared" si="2"/>
        <v>4.0404040404040407</v>
      </c>
      <c r="N11" s="32">
        <f t="shared" si="3"/>
        <v>1.5151515151515151</v>
      </c>
      <c r="O11" s="32">
        <f t="shared" si="3"/>
        <v>1.0101010101010102</v>
      </c>
      <c r="P11" s="32" t="str">
        <f t="shared" si="3"/>
        <v>-</v>
      </c>
      <c r="Q11" s="32" t="str">
        <f t="shared" si="3"/>
        <v>-</v>
      </c>
      <c r="R11" s="32"/>
      <c r="S11" s="32">
        <f t="shared" si="4"/>
        <v>1.5151515151515151</v>
      </c>
      <c r="W11" s="70"/>
    </row>
    <row r="12" spans="1:23" s="3" customFormat="1" ht="17.25" customHeight="1" x14ac:dyDescent="0.2">
      <c r="A12" s="3" t="s">
        <v>17</v>
      </c>
      <c r="B12" s="6">
        <f t="shared" si="0"/>
        <v>535</v>
      </c>
      <c r="C12" s="25">
        <v>461</v>
      </c>
      <c r="D12" s="25">
        <v>23</v>
      </c>
      <c r="E12" s="25">
        <v>14</v>
      </c>
      <c r="F12" s="25">
        <v>13</v>
      </c>
      <c r="G12" s="25">
        <v>11</v>
      </c>
      <c r="H12" s="25" t="s">
        <v>13</v>
      </c>
      <c r="I12" s="25"/>
      <c r="J12" s="25">
        <v>13</v>
      </c>
      <c r="K12" s="26">
        <v>13</v>
      </c>
      <c r="L12" s="32">
        <f t="shared" si="1"/>
        <v>86.168224299065415</v>
      </c>
      <c r="M12" s="32">
        <f t="shared" si="2"/>
        <v>4.2990654205607477</v>
      </c>
      <c r="N12" s="32">
        <f t="shared" si="3"/>
        <v>2.6168224299065423</v>
      </c>
      <c r="O12" s="32">
        <f t="shared" si="3"/>
        <v>2.4299065420560746</v>
      </c>
      <c r="P12" s="32">
        <f t="shared" si="3"/>
        <v>2.0560747663551404</v>
      </c>
      <c r="Q12" s="32" t="str">
        <f t="shared" si="3"/>
        <v>-</v>
      </c>
      <c r="R12" s="32"/>
      <c r="S12" s="32">
        <f t="shared" si="4"/>
        <v>2.4299065420560746</v>
      </c>
      <c r="W12" s="70"/>
    </row>
    <row r="13" spans="1:23" s="3" customFormat="1" ht="11.25" customHeight="1" x14ac:dyDescent="0.2">
      <c r="A13" s="3" t="s">
        <v>18</v>
      </c>
      <c r="B13" s="6">
        <f t="shared" si="0"/>
        <v>1923</v>
      </c>
      <c r="C13" s="25">
        <v>1661</v>
      </c>
      <c r="D13" s="25">
        <v>77</v>
      </c>
      <c r="E13" s="25">
        <v>54</v>
      </c>
      <c r="F13" s="25">
        <v>42</v>
      </c>
      <c r="G13" s="25">
        <v>30</v>
      </c>
      <c r="H13" s="25">
        <v>18</v>
      </c>
      <c r="I13" s="25"/>
      <c r="J13" s="25">
        <v>41</v>
      </c>
      <c r="K13" s="26">
        <v>41</v>
      </c>
      <c r="L13" s="32">
        <f t="shared" si="1"/>
        <v>86.375455018200725</v>
      </c>
      <c r="M13" s="32">
        <f t="shared" si="2"/>
        <v>4.0041601664066562</v>
      </c>
      <c r="N13" s="32">
        <f t="shared" si="3"/>
        <v>2.80811232449298</v>
      </c>
      <c r="O13" s="32">
        <f t="shared" si="3"/>
        <v>2.1840873634945397</v>
      </c>
      <c r="P13" s="32">
        <f t="shared" si="3"/>
        <v>1.5600624024960998</v>
      </c>
      <c r="Q13" s="32">
        <f t="shared" si="3"/>
        <v>0.93603744149765999</v>
      </c>
      <c r="R13" s="32"/>
      <c r="S13" s="32">
        <f t="shared" si="4"/>
        <v>2.1320852834113362</v>
      </c>
      <c r="W13" s="70"/>
    </row>
    <row r="14" spans="1:23" s="3" customFormat="1" ht="11.25" customHeight="1" x14ac:dyDescent="0.2">
      <c r="A14" s="3" t="s">
        <v>19</v>
      </c>
      <c r="B14" s="6">
        <f t="shared" si="0"/>
        <v>134</v>
      </c>
      <c r="C14" s="25">
        <v>107</v>
      </c>
      <c r="D14" s="25">
        <v>10</v>
      </c>
      <c r="E14" s="25">
        <v>5</v>
      </c>
      <c r="F14" s="25">
        <v>6</v>
      </c>
      <c r="G14" s="25">
        <v>4</v>
      </c>
      <c r="H14" s="25" t="s">
        <v>13</v>
      </c>
      <c r="I14" s="25"/>
      <c r="J14" s="25">
        <v>2</v>
      </c>
      <c r="K14" s="26">
        <v>2</v>
      </c>
      <c r="L14" s="32">
        <f t="shared" si="1"/>
        <v>79.850746268656707</v>
      </c>
      <c r="M14" s="32">
        <f t="shared" si="2"/>
        <v>7.4626865671641784</v>
      </c>
      <c r="N14" s="32">
        <f t="shared" si="3"/>
        <v>3.7313432835820892</v>
      </c>
      <c r="O14" s="32">
        <f t="shared" si="3"/>
        <v>4.4776119402985071</v>
      </c>
      <c r="P14" s="32">
        <f t="shared" si="3"/>
        <v>2.9850746268656714</v>
      </c>
      <c r="Q14" s="32" t="str">
        <f t="shared" si="3"/>
        <v>-</v>
      </c>
      <c r="R14" s="32"/>
      <c r="S14" s="32">
        <f t="shared" si="4"/>
        <v>1.4925373134328357</v>
      </c>
      <c r="W14" s="70"/>
    </row>
    <row r="15" spans="1:23" s="3" customFormat="1" ht="11.25" customHeight="1" x14ac:dyDescent="0.2">
      <c r="A15" s="3" t="s">
        <v>20</v>
      </c>
      <c r="B15" s="6">
        <f t="shared" si="0"/>
        <v>113</v>
      </c>
      <c r="C15" s="25">
        <v>91</v>
      </c>
      <c r="D15" s="25">
        <v>4</v>
      </c>
      <c r="E15" s="25">
        <v>9</v>
      </c>
      <c r="F15" s="25">
        <v>3</v>
      </c>
      <c r="G15" s="25" t="s">
        <v>13</v>
      </c>
      <c r="H15" s="25">
        <v>1</v>
      </c>
      <c r="I15" s="25"/>
      <c r="J15" s="25">
        <v>5</v>
      </c>
      <c r="K15" s="26">
        <v>5</v>
      </c>
      <c r="L15" s="32">
        <f t="shared" si="1"/>
        <v>80.530973451327441</v>
      </c>
      <c r="M15" s="32">
        <f t="shared" si="2"/>
        <v>3.5398230088495577</v>
      </c>
      <c r="N15" s="32">
        <f t="shared" si="3"/>
        <v>7.9646017699115044</v>
      </c>
      <c r="O15" s="32">
        <f t="shared" si="3"/>
        <v>2.6548672566371683</v>
      </c>
      <c r="P15" s="32" t="str">
        <f t="shared" si="3"/>
        <v>-</v>
      </c>
      <c r="Q15" s="32">
        <f t="shared" si="3"/>
        <v>0.88495575221238942</v>
      </c>
      <c r="R15" s="32"/>
      <c r="S15" s="32">
        <f t="shared" si="4"/>
        <v>4.4247787610619467</v>
      </c>
      <c r="W15" s="70"/>
    </row>
    <row r="16" spans="1:23" s="3" customFormat="1" ht="11.25" customHeight="1" x14ac:dyDescent="0.2">
      <c r="A16" s="3" t="s">
        <v>21</v>
      </c>
      <c r="B16" s="6">
        <f t="shared" si="0"/>
        <v>682</v>
      </c>
      <c r="C16" s="25">
        <v>575</v>
      </c>
      <c r="D16" s="25">
        <v>26</v>
      </c>
      <c r="E16" s="25">
        <v>18</v>
      </c>
      <c r="F16" s="25">
        <v>24</v>
      </c>
      <c r="G16" s="25">
        <v>6</v>
      </c>
      <c r="H16" s="25">
        <v>16</v>
      </c>
      <c r="I16" s="25"/>
      <c r="J16" s="25">
        <v>17</v>
      </c>
      <c r="K16" s="26">
        <v>17</v>
      </c>
      <c r="L16" s="32">
        <f t="shared" si="1"/>
        <v>84.310850439882699</v>
      </c>
      <c r="M16" s="32">
        <f t="shared" si="2"/>
        <v>3.8123167155425222</v>
      </c>
      <c r="N16" s="32">
        <f t="shared" si="3"/>
        <v>2.6392961876832843</v>
      </c>
      <c r="O16" s="32">
        <f t="shared" si="3"/>
        <v>3.519061583577713</v>
      </c>
      <c r="P16" s="32">
        <f t="shared" si="3"/>
        <v>0.87976539589442826</v>
      </c>
      <c r="Q16" s="32">
        <f t="shared" si="3"/>
        <v>2.3460410557184752</v>
      </c>
      <c r="R16" s="32"/>
      <c r="S16" s="32">
        <f t="shared" si="4"/>
        <v>2.4926686217008798</v>
      </c>
      <c r="W16" s="70"/>
    </row>
    <row r="17" spans="1:23" s="3" customFormat="1" ht="17.25" customHeight="1" x14ac:dyDescent="0.2">
      <c r="A17" s="3" t="s">
        <v>22</v>
      </c>
      <c r="B17" s="6">
        <f t="shared" si="0"/>
        <v>175</v>
      </c>
      <c r="C17" s="25">
        <v>148</v>
      </c>
      <c r="D17" s="25">
        <v>1</v>
      </c>
      <c r="E17" s="25">
        <v>8</v>
      </c>
      <c r="F17" s="25">
        <v>8</v>
      </c>
      <c r="G17" s="25">
        <v>8</v>
      </c>
      <c r="H17" s="25">
        <v>1</v>
      </c>
      <c r="I17" s="25"/>
      <c r="J17" s="25">
        <v>1</v>
      </c>
      <c r="K17" s="26">
        <v>1</v>
      </c>
      <c r="L17" s="32">
        <f t="shared" si="1"/>
        <v>84.571428571428569</v>
      </c>
      <c r="M17" s="32">
        <f t="shared" si="2"/>
        <v>0.5714285714285714</v>
      </c>
      <c r="N17" s="32">
        <f t="shared" si="3"/>
        <v>4.5714285714285712</v>
      </c>
      <c r="O17" s="32">
        <f t="shared" si="3"/>
        <v>4.5714285714285712</v>
      </c>
      <c r="P17" s="32">
        <f t="shared" si="3"/>
        <v>4.5714285714285712</v>
      </c>
      <c r="Q17" s="32">
        <f t="shared" si="3"/>
        <v>0.5714285714285714</v>
      </c>
      <c r="R17" s="32"/>
      <c r="S17" s="32">
        <f t="shared" si="4"/>
        <v>0.5714285714285714</v>
      </c>
      <c r="W17" s="70"/>
    </row>
    <row r="18" spans="1:23" s="3" customFormat="1" ht="11.25" customHeight="1" x14ac:dyDescent="0.2">
      <c r="A18" s="3" t="s">
        <v>23</v>
      </c>
      <c r="B18" s="6">
        <f t="shared" si="0"/>
        <v>614</v>
      </c>
      <c r="C18" s="25">
        <v>533</v>
      </c>
      <c r="D18" s="25">
        <v>23</v>
      </c>
      <c r="E18" s="25">
        <v>19</v>
      </c>
      <c r="F18" s="25">
        <v>17</v>
      </c>
      <c r="G18" s="25">
        <v>3</v>
      </c>
      <c r="H18" s="25">
        <v>9</v>
      </c>
      <c r="I18" s="25"/>
      <c r="J18" s="25">
        <v>10</v>
      </c>
      <c r="K18" s="26">
        <v>10</v>
      </c>
      <c r="L18" s="32">
        <f t="shared" si="1"/>
        <v>86.807817589576558</v>
      </c>
      <c r="M18" s="32">
        <f t="shared" si="2"/>
        <v>3.7459283387622153</v>
      </c>
      <c r="N18" s="32">
        <f t="shared" si="3"/>
        <v>3.0944625407166124</v>
      </c>
      <c r="O18" s="32">
        <f t="shared" si="3"/>
        <v>2.768729641693811</v>
      </c>
      <c r="P18" s="32">
        <f t="shared" si="3"/>
        <v>0.48859934853420189</v>
      </c>
      <c r="Q18" s="32">
        <f t="shared" si="3"/>
        <v>1.4657980456026058</v>
      </c>
      <c r="R18" s="32"/>
      <c r="S18" s="32">
        <f t="shared" si="4"/>
        <v>1.6286644951140066</v>
      </c>
      <c r="W18" s="70"/>
    </row>
    <row r="19" spans="1:23" s="3" customFormat="1" ht="11.25" customHeight="1" x14ac:dyDescent="0.2">
      <c r="A19" s="3" t="s">
        <v>24</v>
      </c>
      <c r="B19" s="6">
        <f t="shared" si="0"/>
        <v>54</v>
      </c>
      <c r="C19" s="25">
        <v>45</v>
      </c>
      <c r="D19" s="25" t="s">
        <v>13</v>
      </c>
      <c r="E19" s="25">
        <v>4</v>
      </c>
      <c r="F19" s="25">
        <v>5</v>
      </c>
      <c r="G19" s="25" t="s">
        <v>13</v>
      </c>
      <c r="H19" s="25" t="s">
        <v>13</v>
      </c>
      <c r="I19" s="25"/>
      <c r="J19" s="25" t="s">
        <v>13</v>
      </c>
      <c r="K19" s="26" t="s">
        <v>13</v>
      </c>
      <c r="L19" s="32">
        <f t="shared" si="1"/>
        <v>83.333333333333343</v>
      </c>
      <c r="M19" s="32" t="str">
        <f t="shared" si="2"/>
        <v>-</v>
      </c>
      <c r="N19" s="32">
        <f t="shared" si="3"/>
        <v>7.4074074074074066</v>
      </c>
      <c r="O19" s="32">
        <f t="shared" si="3"/>
        <v>9.2592592592592595</v>
      </c>
      <c r="P19" s="32" t="str">
        <f t="shared" si="3"/>
        <v>-</v>
      </c>
      <c r="Q19" s="32" t="str">
        <f t="shared" si="3"/>
        <v>-</v>
      </c>
      <c r="R19" s="32"/>
      <c r="S19" s="32" t="str">
        <f t="shared" si="4"/>
        <v>-</v>
      </c>
      <c r="W19" s="70"/>
    </row>
    <row r="20" spans="1:23" s="3" customFormat="1" ht="11.25" customHeight="1" x14ac:dyDescent="0.2">
      <c r="A20" s="3" t="s">
        <v>25</v>
      </c>
      <c r="B20" s="6">
        <f t="shared" si="0"/>
        <v>384</v>
      </c>
      <c r="C20" s="25">
        <v>317</v>
      </c>
      <c r="D20" s="25">
        <v>20</v>
      </c>
      <c r="E20" s="25">
        <v>13</v>
      </c>
      <c r="F20" s="25">
        <v>13</v>
      </c>
      <c r="G20" s="25">
        <v>8</v>
      </c>
      <c r="H20" s="25">
        <v>5</v>
      </c>
      <c r="I20" s="25"/>
      <c r="J20" s="25">
        <v>8</v>
      </c>
      <c r="K20" s="26">
        <v>8</v>
      </c>
      <c r="L20" s="32">
        <f t="shared" si="1"/>
        <v>82.552083333333343</v>
      </c>
      <c r="M20" s="32">
        <f t="shared" si="2"/>
        <v>5.2083333333333339</v>
      </c>
      <c r="N20" s="32">
        <f t="shared" si="3"/>
        <v>3.3854166666666665</v>
      </c>
      <c r="O20" s="32">
        <f t="shared" si="3"/>
        <v>3.3854166666666665</v>
      </c>
      <c r="P20" s="32">
        <f t="shared" si="3"/>
        <v>2.083333333333333</v>
      </c>
      <c r="Q20" s="32">
        <f t="shared" si="3"/>
        <v>1.3020833333333335</v>
      </c>
      <c r="R20" s="32"/>
      <c r="S20" s="32">
        <f t="shared" si="4"/>
        <v>2.083333333333333</v>
      </c>
      <c r="W20" s="70"/>
    </row>
    <row r="21" spans="1:23" s="3" customFormat="1" ht="11.25" customHeight="1" x14ac:dyDescent="0.2">
      <c r="A21" s="3" t="s">
        <v>26</v>
      </c>
      <c r="B21" s="6">
        <f t="shared" si="0"/>
        <v>207</v>
      </c>
      <c r="C21" s="25">
        <v>178</v>
      </c>
      <c r="D21" s="25">
        <v>12</v>
      </c>
      <c r="E21" s="25">
        <v>3</v>
      </c>
      <c r="F21" s="25">
        <v>3</v>
      </c>
      <c r="G21" s="25">
        <v>7</v>
      </c>
      <c r="H21" s="25">
        <v>1</v>
      </c>
      <c r="I21" s="25"/>
      <c r="J21" s="25">
        <v>3</v>
      </c>
      <c r="K21" s="26">
        <v>3</v>
      </c>
      <c r="L21" s="32">
        <f t="shared" si="1"/>
        <v>85.990338164251213</v>
      </c>
      <c r="M21" s="32">
        <f t="shared" si="2"/>
        <v>5.7971014492753623</v>
      </c>
      <c r="N21" s="32">
        <f t="shared" si="3"/>
        <v>1.4492753623188406</v>
      </c>
      <c r="O21" s="32">
        <f t="shared" si="3"/>
        <v>1.4492753623188406</v>
      </c>
      <c r="P21" s="32">
        <f t="shared" si="3"/>
        <v>3.3816425120772946</v>
      </c>
      <c r="Q21" s="32">
        <f t="shared" si="3"/>
        <v>0.48309178743961351</v>
      </c>
      <c r="R21" s="32"/>
      <c r="S21" s="32">
        <f t="shared" si="4"/>
        <v>1.4492753623188406</v>
      </c>
      <c r="W21" s="70"/>
    </row>
    <row r="22" spans="1:23" s="3" customFormat="1" ht="17.25" customHeight="1" x14ac:dyDescent="0.2">
      <c r="A22" s="3" t="s">
        <v>0</v>
      </c>
      <c r="B22" s="6">
        <f t="shared" si="0"/>
        <v>4389</v>
      </c>
      <c r="C22" s="26">
        <v>3547</v>
      </c>
      <c r="D22" s="26">
        <v>290</v>
      </c>
      <c r="E22" s="26">
        <v>226</v>
      </c>
      <c r="F22" s="26">
        <v>167</v>
      </c>
      <c r="G22" s="26">
        <v>65</v>
      </c>
      <c r="H22" s="26">
        <v>32</v>
      </c>
      <c r="I22" s="26"/>
      <c r="J22" s="26">
        <v>62</v>
      </c>
      <c r="K22" s="26">
        <v>62</v>
      </c>
      <c r="L22" s="32">
        <f t="shared" si="1"/>
        <v>80.815675552517661</v>
      </c>
      <c r="M22" s="32">
        <f t="shared" si="2"/>
        <v>6.6074276600592396</v>
      </c>
      <c r="N22" s="32">
        <f t="shared" si="3"/>
        <v>5.1492367281840963</v>
      </c>
      <c r="O22" s="32">
        <f t="shared" si="3"/>
        <v>3.8049669628617</v>
      </c>
      <c r="P22" s="32">
        <f t="shared" si="3"/>
        <v>1.4809751651856915</v>
      </c>
      <c r="Q22" s="32">
        <f t="shared" si="3"/>
        <v>0.72909546593757113</v>
      </c>
      <c r="R22" s="32"/>
      <c r="S22" s="32">
        <f t="shared" si="4"/>
        <v>1.4126224652540442</v>
      </c>
      <c r="W22" s="70"/>
    </row>
    <row r="23" spans="1:23" s="3" customFormat="1" ht="17.25" customHeight="1" x14ac:dyDescent="0.2">
      <c r="A23" s="9" t="s">
        <v>27</v>
      </c>
      <c r="B23" s="10">
        <f t="shared" ref="B23:C23" si="5">IF(SUM(B24:B25)=0,"-",SUM(B24:B25))</f>
        <v>6630</v>
      </c>
      <c r="C23" s="10">
        <f t="shared" si="5"/>
        <v>5638</v>
      </c>
      <c r="D23" s="10">
        <f>IF(SUM(D24:D25)=0,"-",SUM(D24:D25))</f>
        <v>297</v>
      </c>
      <c r="E23" s="10">
        <f t="shared" ref="E23:H23" si="6">IF(SUM(E24:E25)=0,"-",SUM(E24:E25))</f>
        <v>200</v>
      </c>
      <c r="F23" s="10">
        <f t="shared" si="6"/>
        <v>181</v>
      </c>
      <c r="G23" s="10">
        <f t="shared" si="6"/>
        <v>107</v>
      </c>
      <c r="H23" s="10">
        <f t="shared" si="6"/>
        <v>71</v>
      </c>
      <c r="I23" s="10"/>
      <c r="J23" s="10">
        <f>IF(SUM(J24:J25)=0,"-",SUM(J24:J25))</f>
        <v>136</v>
      </c>
      <c r="K23" s="26"/>
      <c r="L23" s="32">
        <f t="shared" si="1"/>
        <v>85.037707390648563</v>
      </c>
      <c r="M23" s="32">
        <f t="shared" si="2"/>
        <v>4.4796380090497738</v>
      </c>
      <c r="N23" s="32">
        <f t="shared" ref="N23:Q26" si="7">IF(E23="-","-",E23/$B23*100)</f>
        <v>3.0165912518853695</v>
      </c>
      <c r="O23" s="32">
        <f t="shared" si="7"/>
        <v>2.7300150829562595</v>
      </c>
      <c r="P23" s="32">
        <f t="shared" si="7"/>
        <v>1.613876319758673</v>
      </c>
      <c r="Q23" s="32">
        <f t="shared" si="7"/>
        <v>1.0708898944193062</v>
      </c>
      <c r="R23" s="32"/>
      <c r="S23" s="32">
        <f t="shared" ref="S23:S26" si="8">IF(J23="-","-",J23/$B23*100)</f>
        <v>2.0512820512820511</v>
      </c>
      <c r="W23" s="70"/>
    </row>
    <row r="24" spans="1:23" s="3" customFormat="1" ht="12" customHeight="1" x14ac:dyDescent="0.2">
      <c r="A24" s="12" t="s">
        <v>28</v>
      </c>
      <c r="B24" s="10">
        <f t="shared" ref="B24:J24" si="9">IF(SUM(B8,B9,B11,B12,B13,B16,B17,B18,B20)=0,"-",SUM(B8,B9,B11,B12,B13,B16,B17,B18,B20))</f>
        <v>5731</v>
      </c>
      <c r="C24" s="10">
        <f t="shared" si="9"/>
        <v>4924</v>
      </c>
      <c r="D24" s="10">
        <f>IF(SUM(D8,D9,D11,D12,D13,D16,D17,D18,D20)=0,"-",SUM(D8,D9,D11,D12,D13,D16,D17,D18,D20))</f>
        <v>255</v>
      </c>
      <c r="E24" s="10">
        <f t="shared" ref="E24:H24" si="10">IF(SUM(E8,E9,E11,E12,E13,E16,E17,E18,E20)=0,"-",SUM(E8,E9,E11,E12,E13,E16,E17,E18,E20))</f>
        <v>157</v>
      </c>
      <c r="F24" s="10">
        <f t="shared" si="10"/>
        <v>146</v>
      </c>
      <c r="G24" s="10">
        <f t="shared" si="10"/>
        <v>74</v>
      </c>
      <c r="H24" s="10">
        <f t="shared" si="10"/>
        <v>62</v>
      </c>
      <c r="I24" s="10"/>
      <c r="J24" s="10">
        <f t="shared" si="9"/>
        <v>113</v>
      </c>
      <c r="K24" s="26"/>
      <c r="L24" s="32">
        <f t="shared" si="1"/>
        <v>85.918687838073637</v>
      </c>
      <c r="M24" s="32">
        <f t="shared" si="2"/>
        <v>4.4494852556272901</v>
      </c>
      <c r="N24" s="32">
        <f t="shared" si="7"/>
        <v>2.7394870005234688</v>
      </c>
      <c r="O24" s="32">
        <f t="shared" si="7"/>
        <v>2.5475484208689583</v>
      </c>
      <c r="P24" s="32">
        <f t="shared" si="7"/>
        <v>1.2912231722212528</v>
      </c>
      <c r="Q24" s="32">
        <f t="shared" si="7"/>
        <v>1.0818356307799686</v>
      </c>
      <c r="R24" s="32"/>
      <c r="S24" s="32">
        <f t="shared" si="8"/>
        <v>1.9717326819054266</v>
      </c>
      <c r="W24" s="70"/>
    </row>
    <row r="25" spans="1:23" s="3" customFormat="1" ht="12" customHeight="1" x14ac:dyDescent="0.2">
      <c r="A25" s="9" t="s">
        <v>29</v>
      </c>
      <c r="B25" s="10">
        <f t="shared" ref="B25:J25" si="11">IF(SUM(B7,B10,B14,B15,B19,B21)=0,"-",SUM(B7,B10,B14,B15,B19,B21))</f>
        <v>899</v>
      </c>
      <c r="C25" s="10">
        <f t="shared" si="11"/>
        <v>714</v>
      </c>
      <c r="D25" s="10">
        <f>IF(SUM(D7,D10,D14,D15,D19,D21)=0,"-",SUM(D7,D10,D14,D15,D19,D21))</f>
        <v>42</v>
      </c>
      <c r="E25" s="10">
        <f t="shared" ref="E25:H25" si="12">IF(SUM(E7,E10,E14,E15,E19,E21)=0,"-",SUM(E7,E10,E14,E15,E19,E21))</f>
        <v>43</v>
      </c>
      <c r="F25" s="10">
        <f t="shared" si="12"/>
        <v>35</v>
      </c>
      <c r="G25" s="10">
        <f t="shared" si="12"/>
        <v>33</v>
      </c>
      <c r="H25" s="10">
        <f t="shared" si="12"/>
        <v>9</v>
      </c>
      <c r="I25" s="10"/>
      <c r="J25" s="10">
        <f t="shared" si="11"/>
        <v>23</v>
      </c>
      <c r="K25" s="26"/>
      <c r="L25" s="32">
        <f t="shared" si="1"/>
        <v>79.421579532814235</v>
      </c>
      <c r="M25" s="32">
        <f t="shared" si="2"/>
        <v>4.6718576195773087</v>
      </c>
      <c r="N25" s="32">
        <f t="shared" si="7"/>
        <v>4.7830923248053399</v>
      </c>
      <c r="O25" s="32">
        <f t="shared" si="7"/>
        <v>3.8932146829810903</v>
      </c>
      <c r="P25" s="32">
        <f t="shared" si="7"/>
        <v>3.6707452725250276</v>
      </c>
      <c r="Q25" s="32">
        <f t="shared" si="7"/>
        <v>1.0011123470522802</v>
      </c>
      <c r="R25" s="32"/>
      <c r="S25" s="32">
        <f t="shared" si="8"/>
        <v>2.5583982202447166</v>
      </c>
      <c r="W25" s="70"/>
    </row>
    <row r="26" spans="1:23" s="3" customFormat="1" ht="17.25" customHeight="1" thickBot="1" x14ac:dyDescent="0.25">
      <c r="A26" s="36" t="s">
        <v>30</v>
      </c>
      <c r="B26" s="33">
        <f t="shared" ref="B26:J26" si="13">SUM(B22,B23)</f>
        <v>11019</v>
      </c>
      <c r="C26" s="33">
        <f>SUM(C22,C23)</f>
        <v>9185</v>
      </c>
      <c r="D26" s="33">
        <f>SUM(D22,D23)</f>
        <v>587</v>
      </c>
      <c r="E26" s="33">
        <f t="shared" ref="E26:H26" si="14">SUM(E22,E23)</f>
        <v>426</v>
      </c>
      <c r="F26" s="33">
        <f t="shared" si="14"/>
        <v>348</v>
      </c>
      <c r="G26" s="33">
        <f t="shared" si="14"/>
        <v>172</v>
      </c>
      <c r="H26" s="33">
        <f t="shared" si="14"/>
        <v>103</v>
      </c>
      <c r="I26" s="33"/>
      <c r="J26" s="33">
        <f t="shared" si="13"/>
        <v>198</v>
      </c>
      <c r="K26" s="34"/>
      <c r="L26" s="35">
        <f t="shared" si="1"/>
        <v>83.356021417551503</v>
      </c>
      <c r="M26" s="35">
        <f t="shared" si="2"/>
        <v>5.3271621744259914</v>
      </c>
      <c r="N26" s="35">
        <f t="shared" si="7"/>
        <v>3.8660495507759323</v>
      </c>
      <c r="O26" s="35">
        <f t="shared" si="7"/>
        <v>3.1581813231690714</v>
      </c>
      <c r="P26" s="35">
        <f t="shared" si="7"/>
        <v>1.560940194210001</v>
      </c>
      <c r="Q26" s="35">
        <f t="shared" si="7"/>
        <v>0.93474906978854699</v>
      </c>
      <c r="R26" s="35"/>
      <c r="S26" s="35">
        <f t="shared" si="8"/>
        <v>1.7968962700789546</v>
      </c>
      <c r="W26" s="70"/>
    </row>
    <row r="27" spans="1:23" x14ac:dyDescent="0.25">
      <c r="A27" s="2" t="s">
        <v>4</v>
      </c>
    </row>
    <row r="28" spans="1:23" ht="12" customHeight="1" x14ac:dyDescent="0.25">
      <c r="A28" s="2" t="s">
        <v>5</v>
      </c>
    </row>
    <row r="30" spans="1:23" x14ac:dyDescent="0.25">
      <c r="A30" s="67" t="s">
        <v>122</v>
      </c>
    </row>
    <row r="48" spans="1:4" s="2" customFormat="1" x14ac:dyDescent="0.25">
      <c r="A48"/>
      <c r="B48"/>
      <c r="C48"/>
      <c r="D48"/>
    </row>
    <row r="49" spans="1:4" s="2" customFormat="1" x14ac:dyDescent="0.25">
      <c r="A49"/>
      <c r="B49"/>
      <c r="C49"/>
      <c r="D49"/>
    </row>
    <row r="50" spans="1:4" s="2" customFormat="1" ht="10.5" customHeight="1" x14ac:dyDescent="0.25">
      <c r="A50"/>
      <c r="B50"/>
      <c r="C50"/>
      <c r="D50"/>
    </row>
    <row r="51" spans="1:4" s="2" customFormat="1" x14ac:dyDescent="0.25">
      <c r="A51"/>
      <c r="B51"/>
      <c r="C51"/>
      <c r="D51"/>
    </row>
    <row r="52" spans="1:4" s="2" customFormat="1" x14ac:dyDescent="0.25">
      <c r="A52"/>
      <c r="B52"/>
      <c r="C52"/>
      <c r="D52"/>
    </row>
    <row r="53" spans="1:4" s="2" customFormat="1" ht="5.25" customHeight="1" x14ac:dyDescent="0.25">
      <c r="A53"/>
      <c r="B53"/>
      <c r="C53"/>
      <c r="D53"/>
    </row>
    <row r="54" spans="1:4" s="2" customFormat="1" x14ac:dyDescent="0.25">
      <c r="A54"/>
      <c r="B54"/>
      <c r="C54"/>
      <c r="D54"/>
    </row>
    <row r="55" spans="1:4" s="2" customFormat="1" x14ac:dyDescent="0.25">
      <c r="A55"/>
    </row>
  </sheetData>
  <mergeCells count="2">
    <mergeCell ref="B4:J4"/>
    <mergeCell ref="L4:S4"/>
  </mergeCells>
  <pageMargins left="0.51181102362204722" right="0.31496062992125984" top="0.74803149606299213" bottom="0.74803149606299213" header="0.31496062992125984" footer="0.31496062992125984"/>
  <pageSetup paperSize="9" orientation="portrait" r:id="rId1"/>
  <ignoredErrors>
    <ignoredError sqref="I23:J26 B23:D26 E23:H26" unlockedFormula="1"/>
    <ignoredError sqref="B7:B22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A0EE6-43A5-4BE3-AAEA-3AAAD8331B8D}">
  <dimension ref="A1:R74"/>
  <sheetViews>
    <sheetView showGridLines="0" workbookViewId="0"/>
  </sheetViews>
  <sheetFormatPr defaultRowHeight="15" x14ac:dyDescent="0.25"/>
  <cols>
    <col min="1" max="1" width="1.42578125" customWidth="1"/>
    <col min="2" max="2" width="22.28515625" customWidth="1"/>
    <col min="3" max="3" width="5.85546875" customWidth="1"/>
    <col min="4" max="4" width="2.7109375" customWidth="1"/>
    <col min="5" max="5" width="1.5703125" customWidth="1"/>
    <col min="6" max="6" width="20.140625" customWidth="1"/>
    <col min="7" max="7" width="6.28515625" customWidth="1"/>
    <col min="8" max="8" width="1.28515625" customWidth="1"/>
    <col min="9" max="9" width="1.5703125" customWidth="1"/>
    <col min="10" max="10" width="25.28515625" customWidth="1"/>
    <col min="11" max="11" width="5.7109375" customWidth="1"/>
    <col min="12" max="12" width="1.85546875" customWidth="1"/>
    <col min="13" max="14" width="8.140625" customWidth="1"/>
  </cols>
  <sheetData>
    <row r="1" spans="1:14" x14ac:dyDescent="0.25">
      <c r="A1" s="1" t="s">
        <v>3</v>
      </c>
    </row>
    <row r="2" spans="1:14" ht="28.5" customHeight="1" x14ac:dyDescent="0.25">
      <c r="A2" s="38" t="s">
        <v>123</v>
      </c>
      <c r="C2" s="39"/>
      <c r="D2" s="39"/>
      <c r="E2" s="37"/>
      <c r="F2" s="40"/>
      <c r="G2" s="40"/>
      <c r="H2" s="40"/>
      <c r="I2" s="40"/>
      <c r="J2" s="40"/>
      <c r="K2" s="40"/>
    </row>
    <row r="3" spans="1:14" ht="10.5" customHeight="1" x14ac:dyDescent="0.25">
      <c r="A3" s="41" t="s">
        <v>66</v>
      </c>
      <c r="C3" s="37"/>
      <c r="D3" s="37"/>
      <c r="E3" s="37"/>
      <c r="F3" s="40"/>
      <c r="G3" s="40"/>
      <c r="H3" s="40"/>
      <c r="I3" s="40"/>
      <c r="J3" s="40"/>
      <c r="K3" s="40"/>
    </row>
    <row r="4" spans="1:14" s="3" customFormat="1" ht="6" customHeight="1" thickBot="1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/>
      <c r="M4"/>
      <c r="N4"/>
    </row>
    <row r="5" spans="1:14" s="3" customFormat="1" ht="12.75" customHeight="1" x14ac:dyDescent="0.25">
      <c r="A5" s="43" t="s">
        <v>49</v>
      </c>
      <c r="B5" s="43"/>
      <c r="C5" s="43" t="s">
        <v>67</v>
      </c>
      <c r="D5" s="44"/>
      <c r="E5" s="43" t="s">
        <v>49</v>
      </c>
      <c r="F5" s="43"/>
      <c r="G5" s="44" t="s">
        <v>67</v>
      </c>
      <c r="H5" s="43"/>
      <c r="I5" s="43" t="s">
        <v>49</v>
      </c>
      <c r="J5" s="43"/>
      <c r="K5" s="44" t="s">
        <v>67</v>
      </c>
      <c r="L5"/>
      <c r="M5"/>
      <c r="N5"/>
    </row>
    <row r="6" spans="1:14" s="3" customFormat="1" ht="12" customHeight="1" x14ac:dyDescent="0.25">
      <c r="A6" s="45" t="s">
        <v>68</v>
      </c>
      <c r="B6" s="45"/>
      <c r="C6" s="45" t="s">
        <v>69</v>
      </c>
      <c r="D6" s="45"/>
      <c r="E6" s="45" t="s">
        <v>68</v>
      </c>
      <c r="F6" s="45"/>
      <c r="G6" s="46" t="s">
        <v>69</v>
      </c>
      <c r="H6" s="45"/>
      <c r="I6" s="45" t="s">
        <v>68</v>
      </c>
      <c r="J6" s="45"/>
      <c r="K6" s="46" t="s">
        <v>69</v>
      </c>
      <c r="L6"/>
      <c r="M6"/>
      <c r="N6"/>
    </row>
    <row r="7" spans="1:14" s="3" customFormat="1" ht="12" customHeight="1" x14ac:dyDescent="0.25">
      <c r="A7" s="47" t="s">
        <v>70</v>
      </c>
      <c r="B7" s="43"/>
      <c r="C7" s="48">
        <f>SUM(C8:C27)</f>
        <v>9185</v>
      </c>
      <c r="D7" s="43"/>
      <c r="E7" s="47" t="s">
        <v>42</v>
      </c>
      <c r="F7" s="43"/>
      <c r="G7" s="48">
        <f>SUM(G8:G26)</f>
        <v>103</v>
      </c>
      <c r="H7" s="43"/>
      <c r="I7" s="47" t="s">
        <v>39</v>
      </c>
      <c r="J7" s="43"/>
      <c r="K7" s="48">
        <f>SUM(K8:K25)</f>
        <v>172</v>
      </c>
      <c r="L7"/>
      <c r="M7"/>
      <c r="N7"/>
    </row>
    <row r="8" spans="1:14" s="3" customFormat="1" ht="11.25" customHeight="1" x14ac:dyDescent="0.25">
      <c r="A8" s="47"/>
      <c r="B8" s="49" t="s">
        <v>71</v>
      </c>
      <c r="C8" s="50">
        <v>8085</v>
      </c>
      <c r="D8" s="43"/>
      <c r="E8" s="47"/>
      <c r="F8" s="49" t="s">
        <v>147</v>
      </c>
      <c r="G8" s="43">
        <v>13</v>
      </c>
      <c r="H8" s="43"/>
      <c r="I8" s="47"/>
      <c r="J8" s="49" t="s">
        <v>133</v>
      </c>
      <c r="K8" s="43">
        <v>49</v>
      </c>
      <c r="L8"/>
      <c r="M8"/>
      <c r="N8"/>
    </row>
    <row r="9" spans="1:14" s="3" customFormat="1" ht="11.25" customHeight="1" x14ac:dyDescent="0.25">
      <c r="A9" s="47"/>
      <c r="B9" s="49" t="s">
        <v>138</v>
      </c>
      <c r="C9" s="43">
        <v>543</v>
      </c>
      <c r="D9" s="43"/>
      <c r="E9" s="47"/>
      <c r="F9" s="49" t="s">
        <v>148</v>
      </c>
      <c r="G9" s="43">
        <v>11</v>
      </c>
      <c r="H9" s="43"/>
      <c r="I9" s="47"/>
      <c r="J9" s="49" t="s">
        <v>132</v>
      </c>
      <c r="K9" s="43">
        <v>41</v>
      </c>
      <c r="L9"/>
      <c r="M9"/>
      <c r="N9"/>
    </row>
    <row r="10" spans="1:14" s="3" customFormat="1" ht="11.25" customHeight="1" x14ac:dyDescent="0.25">
      <c r="A10" s="47"/>
      <c r="B10" s="49" t="s">
        <v>149</v>
      </c>
      <c r="C10" s="50">
        <v>325</v>
      </c>
      <c r="D10" s="43"/>
      <c r="E10" s="47"/>
      <c r="F10" s="49" t="s">
        <v>74</v>
      </c>
      <c r="G10" s="43">
        <v>11</v>
      </c>
      <c r="H10" s="43"/>
      <c r="I10" s="47"/>
      <c r="J10" s="49" t="s">
        <v>75</v>
      </c>
      <c r="K10" s="43">
        <v>20</v>
      </c>
      <c r="L10"/>
      <c r="M10"/>
      <c r="N10"/>
    </row>
    <row r="11" spans="1:14" s="3" customFormat="1" ht="17.25" customHeight="1" x14ac:dyDescent="0.25">
      <c r="A11" s="47"/>
      <c r="B11" s="49" t="s">
        <v>82</v>
      </c>
      <c r="C11" s="43">
        <v>32</v>
      </c>
      <c r="D11" s="43"/>
      <c r="E11" s="47"/>
      <c r="F11" s="49" t="s">
        <v>72</v>
      </c>
      <c r="G11" s="43">
        <v>10</v>
      </c>
      <c r="H11" s="43"/>
      <c r="I11" s="47"/>
      <c r="J11" s="49" t="s">
        <v>79</v>
      </c>
      <c r="K11" s="43">
        <v>10</v>
      </c>
      <c r="L11"/>
      <c r="M11"/>
      <c r="N11"/>
    </row>
    <row r="12" spans="1:14" s="3" customFormat="1" ht="11.25" customHeight="1" x14ac:dyDescent="0.25">
      <c r="A12" s="47"/>
      <c r="B12" s="49" t="s">
        <v>150</v>
      </c>
      <c r="C12" s="43">
        <v>29</v>
      </c>
      <c r="D12" s="43"/>
      <c r="E12" s="47"/>
      <c r="F12" s="49" t="s">
        <v>151</v>
      </c>
      <c r="G12" s="43">
        <v>9</v>
      </c>
      <c r="H12" s="43"/>
      <c r="I12" s="47"/>
      <c r="J12" s="49" t="s">
        <v>73</v>
      </c>
      <c r="K12" s="43">
        <v>8</v>
      </c>
      <c r="L12"/>
      <c r="M12"/>
      <c r="N12"/>
    </row>
    <row r="13" spans="1:14" s="3" customFormat="1" ht="11.25" customHeight="1" x14ac:dyDescent="0.25">
      <c r="A13" s="47"/>
      <c r="B13" s="49" t="s">
        <v>152</v>
      </c>
      <c r="C13" s="43">
        <v>27</v>
      </c>
      <c r="D13" s="43"/>
      <c r="E13" s="47"/>
      <c r="F13" s="49" t="s">
        <v>153</v>
      </c>
      <c r="G13" s="43">
        <v>7</v>
      </c>
      <c r="H13" s="43"/>
      <c r="I13" s="47"/>
      <c r="J13" s="49" t="s">
        <v>87</v>
      </c>
      <c r="K13" s="43">
        <v>7</v>
      </c>
      <c r="L13"/>
      <c r="M13"/>
      <c r="N13"/>
    </row>
    <row r="14" spans="1:14" s="3" customFormat="1" ht="11.25" customHeight="1" x14ac:dyDescent="0.25">
      <c r="A14" s="47"/>
      <c r="B14" s="49" t="s">
        <v>154</v>
      </c>
      <c r="C14" s="43">
        <v>24</v>
      </c>
      <c r="D14" s="43"/>
      <c r="E14" s="47"/>
      <c r="F14" s="49" t="s">
        <v>80</v>
      </c>
      <c r="G14" s="43">
        <v>7</v>
      </c>
      <c r="H14" s="43"/>
      <c r="I14" s="47"/>
      <c r="J14" s="49" t="s">
        <v>155</v>
      </c>
      <c r="K14" s="43">
        <v>6</v>
      </c>
      <c r="L14"/>
      <c r="M14"/>
      <c r="N14"/>
    </row>
    <row r="15" spans="1:14" s="3" customFormat="1" ht="11.25" customHeight="1" x14ac:dyDescent="0.25">
      <c r="A15" s="47"/>
      <c r="B15" s="49" t="s">
        <v>156</v>
      </c>
      <c r="C15" s="43">
        <v>16</v>
      </c>
      <c r="D15" s="43"/>
      <c r="E15" s="47"/>
      <c r="F15" s="49" t="s">
        <v>157</v>
      </c>
      <c r="G15" s="43">
        <v>6</v>
      </c>
      <c r="H15" s="43"/>
      <c r="I15" s="47"/>
      <c r="J15" s="49" t="s">
        <v>158</v>
      </c>
      <c r="K15" s="43">
        <v>6</v>
      </c>
      <c r="L15"/>
      <c r="M15"/>
      <c r="N15"/>
    </row>
    <row r="16" spans="1:14" s="3" customFormat="1" ht="17.25" customHeight="1" x14ac:dyDescent="0.25">
      <c r="A16" s="47"/>
      <c r="B16" s="49" t="s">
        <v>84</v>
      </c>
      <c r="C16" s="43">
        <v>15</v>
      </c>
      <c r="D16" s="43"/>
      <c r="E16" s="47"/>
      <c r="F16" s="49" t="s">
        <v>159</v>
      </c>
      <c r="G16" s="43">
        <v>5</v>
      </c>
      <c r="H16" s="43"/>
      <c r="I16" s="47"/>
      <c r="J16" s="49" t="s">
        <v>160</v>
      </c>
      <c r="K16" s="43">
        <v>4</v>
      </c>
      <c r="L16"/>
      <c r="M16"/>
      <c r="N16"/>
    </row>
    <row r="17" spans="1:18" s="3" customFormat="1" ht="11.25" customHeight="1" x14ac:dyDescent="0.25">
      <c r="A17" s="47"/>
      <c r="B17" s="49" t="s">
        <v>161</v>
      </c>
      <c r="C17" s="43">
        <v>14</v>
      </c>
      <c r="D17" s="43"/>
      <c r="E17" s="47"/>
      <c r="F17" s="49" t="s">
        <v>162</v>
      </c>
      <c r="G17" s="43">
        <v>3</v>
      </c>
      <c r="H17" s="43"/>
      <c r="I17" s="47"/>
      <c r="J17" s="49" t="s">
        <v>163</v>
      </c>
      <c r="K17" s="43">
        <v>4</v>
      </c>
      <c r="L17"/>
      <c r="M17"/>
      <c r="N17"/>
    </row>
    <row r="18" spans="1:18" s="3" customFormat="1" ht="11.25" customHeight="1" x14ac:dyDescent="0.25">
      <c r="A18" s="47"/>
      <c r="B18" s="49" t="s">
        <v>164</v>
      </c>
      <c r="C18" s="43">
        <v>14</v>
      </c>
      <c r="D18" s="43"/>
      <c r="E18" s="47"/>
      <c r="F18" s="49" t="s">
        <v>165</v>
      </c>
      <c r="G18" s="43">
        <v>3</v>
      </c>
      <c r="H18" s="43"/>
      <c r="I18" s="47"/>
      <c r="J18" s="49" t="s">
        <v>166</v>
      </c>
      <c r="K18" s="43">
        <v>3</v>
      </c>
      <c r="L18"/>
      <c r="M18"/>
      <c r="N18"/>
    </row>
    <row r="19" spans="1:18" s="3" customFormat="1" ht="11.25" customHeight="1" x14ac:dyDescent="0.25">
      <c r="A19" s="47"/>
      <c r="B19" s="49" t="s">
        <v>167</v>
      </c>
      <c r="C19" s="43">
        <v>13</v>
      </c>
      <c r="D19" s="43"/>
      <c r="E19" s="47"/>
      <c r="F19" s="49" t="s">
        <v>78</v>
      </c>
      <c r="G19" s="43">
        <v>3</v>
      </c>
      <c r="H19" s="43"/>
      <c r="I19" s="47"/>
      <c r="J19" s="49" t="s">
        <v>94</v>
      </c>
      <c r="K19" s="43">
        <v>3</v>
      </c>
      <c r="L19"/>
      <c r="M19"/>
      <c r="N19"/>
    </row>
    <row r="20" spans="1:18" s="3" customFormat="1" ht="11.25" customHeight="1" x14ac:dyDescent="0.25">
      <c r="A20" s="47"/>
      <c r="B20" s="49" t="s">
        <v>168</v>
      </c>
      <c r="C20" s="43">
        <v>9</v>
      </c>
      <c r="D20" s="43"/>
      <c r="E20" s="47"/>
      <c r="F20" s="49" t="s">
        <v>81</v>
      </c>
      <c r="G20" s="43">
        <v>3</v>
      </c>
      <c r="H20" s="43"/>
      <c r="I20" s="47"/>
      <c r="J20" s="49" t="s">
        <v>169</v>
      </c>
      <c r="K20" s="43">
        <v>3</v>
      </c>
      <c r="L20"/>
      <c r="M20"/>
      <c r="N20"/>
    </row>
    <row r="21" spans="1:18" s="3" customFormat="1" ht="17.25" customHeight="1" x14ac:dyDescent="0.25">
      <c r="A21" s="47"/>
      <c r="B21" s="49" t="s">
        <v>170</v>
      </c>
      <c r="C21" s="43">
        <v>9</v>
      </c>
      <c r="D21" s="43"/>
      <c r="E21" s="43"/>
      <c r="F21" s="43" t="s">
        <v>171</v>
      </c>
      <c r="G21" s="43">
        <v>3</v>
      </c>
      <c r="H21" s="43"/>
      <c r="I21" s="47"/>
      <c r="J21" s="49" t="s">
        <v>172</v>
      </c>
      <c r="K21" s="43">
        <v>2</v>
      </c>
      <c r="L21"/>
      <c r="M21"/>
      <c r="N21"/>
    </row>
    <row r="22" spans="1:18" s="3" customFormat="1" ht="17.25" customHeight="1" x14ac:dyDescent="0.25">
      <c r="A22" s="47"/>
      <c r="B22" s="49" t="s">
        <v>173</v>
      </c>
      <c r="C22" s="43">
        <v>9</v>
      </c>
      <c r="D22" s="43"/>
      <c r="E22" s="47"/>
      <c r="F22" s="43" t="s">
        <v>174</v>
      </c>
      <c r="G22" s="43">
        <v>2</v>
      </c>
      <c r="H22" s="43"/>
      <c r="I22" s="47"/>
      <c r="J22" s="49" t="s">
        <v>175</v>
      </c>
      <c r="K22" s="43">
        <v>2</v>
      </c>
      <c r="L22"/>
      <c r="M22"/>
      <c r="N22"/>
    </row>
    <row r="23" spans="1:18" s="3" customFormat="1" ht="12" customHeight="1" x14ac:dyDescent="0.25">
      <c r="A23" s="47"/>
      <c r="B23" s="49" t="s">
        <v>176</v>
      </c>
      <c r="C23" s="43">
        <v>7</v>
      </c>
      <c r="D23" s="43"/>
      <c r="E23" s="47"/>
      <c r="F23" s="43" t="s">
        <v>177</v>
      </c>
      <c r="G23" s="43">
        <v>2</v>
      </c>
      <c r="H23" s="43"/>
      <c r="I23" s="47"/>
      <c r="J23" s="43" t="s">
        <v>178</v>
      </c>
      <c r="K23" s="43">
        <v>2</v>
      </c>
      <c r="L23"/>
      <c r="M23"/>
      <c r="N23"/>
    </row>
    <row r="24" spans="1:18" s="3" customFormat="1" ht="12" customHeight="1" x14ac:dyDescent="0.25">
      <c r="A24" s="47"/>
      <c r="B24" s="49" t="s">
        <v>179</v>
      </c>
      <c r="C24" s="43">
        <v>6</v>
      </c>
      <c r="D24" s="43"/>
      <c r="E24" s="47"/>
      <c r="F24" s="43" t="s">
        <v>180</v>
      </c>
      <c r="G24" s="43">
        <v>2</v>
      </c>
      <c r="H24" s="43"/>
      <c r="I24" s="43"/>
      <c r="J24" s="43" t="s">
        <v>181</v>
      </c>
      <c r="K24" s="48">
        <v>1</v>
      </c>
      <c r="L24"/>
      <c r="M24"/>
      <c r="N24"/>
    </row>
    <row r="25" spans="1:18" x14ac:dyDescent="0.25">
      <c r="A25" s="47"/>
      <c r="B25" s="49" t="s">
        <v>182</v>
      </c>
      <c r="C25" s="43">
        <v>3</v>
      </c>
      <c r="D25" s="43"/>
      <c r="E25" s="47"/>
      <c r="F25" s="43" t="s">
        <v>183</v>
      </c>
      <c r="G25" s="43">
        <v>2</v>
      </c>
      <c r="H25" s="43"/>
      <c r="I25" s="47"/>
      <c r="J25" s="49" t="s">
        <v>184</v>
      </c>
      <c r="K25" s="43">
        <v>1</v>
      </c>
      <c r="R25" s="3"/>
    </row>
    <row r="26" spans="1:18" ht="12" customHeight="1" x14ac:dyDescent="0.25">
      <c r="A26" s="47"/>
      <c r="B26" s="49" t="s">
        <v>185</v>
      </c>
      <c r="C26" s="43">
        <v>3</v>
      </c>
      <c r="D26" s="43"/>
      <c r="E26" s="47"/>
      <c r="F26" s="43" t="s">
        <v>83</v>
      </c>
      <c r="G26" s="43">
        <v>1</v>
      </c>
      <c r="H26" s="43"/>
      <c r="I26" s="47"/>
      <c r="J26" s="49"/>
      <c r="K26" s="43"/>
      <c r="R26" s="3"/>
    </row>
    <row r="27" spans="1:18" ht="12.75" customHeight="1" x14ac:dyDescent="0.25">
      <c r="A27" s="47"/>
      <c r="B27" s="49" t="s">
        <v>186</v>
      </c>
      <c r="C27" s="43">
        <v>2</v>
      </c>
      <c r="D27" s="43"/>
      <c r="E27" s="47"/>
      <c r="F27" s="43"/>
      <c r="G27" s="43"/>
      <c r="H27" s="43"/>
      <c r="I27" s="47" t="s">
        <v>92</v>
      </c>
      <c r="J27" s="43"/>
      <c r="K27" s="48">
        <f>SUM(K28:K35)</f>
        <v>68</v>
      </c>
      <c r="R27" s="3"/>
    </row>
    <row r="28" spans="1:18" ht="12.75" customHeight="1" x14ac:dyDescent="0.25">
      <c r="A28" s="47"/>
      <c r="B28" s="43"/>
      <c r="C28" s="51"/>
      <c r="D28" s="43"/>
      <c r="E28" s="47" t="s">
        <v>40</v>
      </c>
      <c r="F28" s="43"/>
      <c r="G28" s="47">
        <f>SUM(G29:G47)</f>
        <v>348</v>
      </c>
      <c r="H28" s="43"/>
      <c r="I28" s="47"/>
      <c r="J28" s="49" t="s">
        <v>187</v>
      </c>
      <c r="K28" s="43">
        <v>24</v>
      </c>
      <c r="R28" s="3"/>
    </row>
    <row r="29" spans="1:18" ht="12.75" customHeight="1" x14ac:dyDescent="0.25">
      <c r="A29" s="47" t="s">
        <v>41</v>
      </c>
      <c r="B29" s="43"/>
      <c r="C29" s="52">
        <f>SUM(C30:C44)</f>
        <v>587</v>
      </c>
      <c r="D29" s="43"/>
      <c r="E29" s="47"/>
      <c r="F29" s="49" t="s">
        <v>135</v>
      </c>
      <c r="G29" s="43">
        <v>207</v>
      </c>
      <c r="H29" s="43"/>
      <c r="I29" s="47"/>
      <c r="J29" s="49" t="s">
        <v>77</v>
      </c>
      <c r="K29" s="43">
        <v>17</v>
      </c>
      <c r="R29" s="3"/>
    </row>
    <row r="30" spans="1:18" ht="12.75" customHeight="1" x14ac:dyDescent="0.25">
      <c r="A30" s="47"/>
      <c r="B30" s="49" t="s">
        <v>188</v>
      </c>
      <c r="C30" s="50">
        <v>510</v>
      </c>
      <c r="D30" s="43"/>
      <c r="E30" s="47"/>
      <c r="F30" s="49" t="s">
        <v>85</v>
      </c>
      <c r="G30" s="43">
        <v>80</v>
      </c>
      <c r="H30" s="43"/>
      <c r="I30" s="47"/>
      <c r="J30" s="49" t="s">
        <v>93</v>
      </c>
      <c r="K30" s="43">
        <v>8</v>
      </c>
      <c r="R30" s="3"/>
    </row>
    <row r="31" spans="1:18" ht="12.75" customHeight="1" x14ac:dyDescent="0.25">
      <c r="A31" s="47"/>
      <c r="B31" s="49" t="s">
        <v>89</v>
      </c>
      <c r="C31" s="43">
        <v>27</v>
      </c>
      <c r="D31" s="43"/>
      <c r="E31" s="47"/>
      <c r="F31" s="49" t="s">
        <v>189</v>
      </c>
      <c r="G31" s="43">
        <v>20</v>
      </c>
      <c r="H31" s="43"/>
      <c r="I31" s="47"/>
      <c r="J31" s="49" t="s">
        <v>190</v>
      </c>
      <c r="K31" s="43">
        <v>8</v>
      </c>
    </row>
    <row r="32" spans="1:18" ht="12.75" customHeight="1" x14ac:dyDescent="0.25">
      <c r="A32" s="47"/>
      <c r="B32" s="49" t="s">
        <v>191</v>
      </c>
      <c r="C32" s="43">
        <v>10</v>
      </c>
      <c r="D32" s="43"/>
      <c r="E32" s="47"/>
      <c r="F32" s="49" t="s">
        <v>192</v>
      </c>
      <c r="G32" s="43">
        <v>6</v>
      </c>
      <c r="H32" s="43"/>
      <c r="I32" s="47"/>
      <c r="J32" s="49" t="s">
        <v>193</v>
      </c>
      <c r="K32" s="43">
        <v>6</v>
      </c>
    </row>
    <row r="33" spans="1:11" ht="12.75" customHeight="1" x14ac:dyDescent="0.25">
      <c r="A33" s="47"/>
      <c r="B33" s="49" t="s">
        <v>194</v>
      </c>
      <c r="C33" s="43">
        <v>7</v>
      </c>
      <c r="D33" s="43"/>
      <c r="E33" s="47"/>
      <c r="F33" s="49" t="s">
        <v>195</v>
      </c>
      <c r="G33" s="43">
        <v>6</v>
      </c>
      <c r="H33" s="43"/>
      <c r="I33" s="47"/>
      <c r="J33" s="49" t="s">
        <v>196</v>
      </c>
      <c r="K33" s="43">
        <v>3</v>
      </c>
    </row>
    <row r="34" spans="1:11" ht="12.75" customHeight="1" x14ac:dyDescent="0.25">
      <c r="A34" s="47"/>
      <c r="B34" s="49" t="s">
        <v>134</v>
      </c>
      <c r="C34" s="43">
        <v>6</v>
      </c>
      <c r="D34" s="43"/>
      <c r="E34" s="47"/>
      <c r="F34" s="49" t="s">
        <v>197</v>
      </c>
      <c r="G34" s="43">
        <v>4</v>
      </c>
      <c r="H34" s="43"/>
      <c r="I34" s="47"/>
      <c r="J34" s="49" t="s">
        <v>198</v>
      </c>
      <c r="K34" s="43">
        <v>1</v>
      </c>
    </row>
    <row r="35" spans="1:11" ht="12.75" customHeight="1" x14ac:dyDescent="0.25">
      <c r="A35" s="47"/>
      <c r="B35" s="49" t="s">
        <v>199</v>
      </c>
      <c r="C35" s="43">
        <v>4</v>
      </c>
      <c r="D35" s="43"/>
      <c r="E35" s="47"/>
      <c r="F35" s="49" t="s">
        <v>200</v>
      </c>
      <c r="G35" s="43">
        <v>3</v>
      </c>
      <c r="H35" s="43"/>
      <c r="I35" s="43"/>
      <c r="J35" s="49" t="s">
        <v>201</v>
      </c>
      <c r="K35" s="43">
        <v>1</v>
      </c>
    </row>
    <row r="36" spans="1:11" ht="12.75" customHeight="1" x14ac:dyDescent="0.25">
      <c r="A36" s="47"/>
      <c r="B36" s="49" t="s">
        <v>202</v>
      </c>
      <c r="C36" s="43">
        <v>4</v>
      </c>
      <c r="D36" s="43"/>
      <c r="E36" s="47"/>
      <c r="F36" s="49" t="s">
        <v>203</v>
      </c>
      <c r="G36" s="43">
        <v>3</v>
      </c>
      <c r="H36" s="43"/>
      <c r="I36" s="43"/>
      <c r="J36" s="49"/>
      <c r="K36" s="43"/>
    </row>
    <row r="37" spans="1:11" ht="12.75" customHeight="1" x14ac:dyDescent="0.25">
      <c r="A37" s="47"/>
      <c r="B37" s="49" t="s">
        <v>204</v>
      </c>
      <c r="C37" s="43">
        <v>4</v>
      </c>
      <c r="D37" s="43"/>
      <c r="E37" s="47"/>
      <c r="F37" s="49" t="s">
        <v>205</v>
      </c>
      <c r="G37" s="43">
        <v>3</v>
      </c>
      <c r="H37" s="43"/>
      <c r="I37" s="47" t="s">
        <v>206</v>
      </c>
      <c r="J37" s="43"/>
      <c r="K37" s="48">
        <f>SUM(K38:K47)</f>
        <v>12</v>
      </c>
    </row>
    <row r="38" spans="1:11" ht="12.75" customHeight="1" x14ac:dyDescent="0.25">
      <c r="A38" s="47"/>
      <c r="B38" s="49" t="s">
        <v>207</v>
      </c>
      <c r="C38" s="43">
        <v>4</v>
      </c>
      <c r="D38" s="43"/>
      <c r="E38" s="47"/>
      <c r="F38" s="49" t="s">
        <v>208</v>
      </c>
      <c r="G38" s="43">
        <v>3</v>
      </c>
      <c r="H38" s="43"/>
      <c r="I38" s="47"/>
      <c r="J38" s="49" t="s">
        <v>209</v>
      </c>
      <c r="K38" s="43">
        <v>2</v>
      </c>
    </row>
    <row r="39" spans="1:11" ht="12.75" customHeight="1" x14ac:dyDescent="0.25">
      <c r="A39" s="47"/>
      <c r="B39" s="49" t="s">
        <v>210</v>
      </c>
      <c r="C39" s="43">
        <v>2</v>
      </c>
      <c r="D39" s="43"/>
      <c r="E39" s="47"/>
      <c r="F39" s="49" t="s">
        <v>211</v>
      </c>
      <c r="G39" s="43">
        <v>2</v>
      </c>
      <c r="H39" s="43"/>
      <c r="I39" s="47"/>
      <c r="J39" s="43" t="s">
        <v>212</v>
      </c>
      <c r="K39" s="43">
        <v>2</v>
      </c>
    </row>
    <row r="40" spans="1:11" ht="12.75" customHeight="1" x14ac:dyDescent="0.25">
      <c r="A40" s="47"/>
      <c r="B40" s="49" t="s">
        <v>213</v>
      </c>
      <c r="C40" s="43">
        <v>2</v>
      </c>
      <c r="D40" s="43"/>
      <c r="E40" s="47"/>
      <c r="F40" s="49" t="s">
        <v>214</v>
      </c>
      <c r="G40" s="43">
        <v>2</v>
      </c>
      <c r="H40" s="43"/>
      <c r="I40" s="43"/>
      <c r="J40" s="43" t="s">
        <v>97</v>
      </c>
      <c r="K40" s="43">
        <v>1</v>
      </c>
    </row>
    <row r="41" spans="1:11" ht="12.75" customHeight="1" x14ac:dyDescent="0.25">
      <c r="A41" s="47"/>
      <c r="B41" s="49" t="s">
        <v>215</v>
      </c>
      <c r="C41" s="43">
        <v>2</v>
      </c>
      <c r="D41" s="43"/>
      <c r="E41" s="43"/>
      <c r="F41" s="49" t="s">
        <v>216</v>
      </c>
      <c r="G41" s="43">
        <v>2</v>
      </c>
      <c r="H41" s="43"/>
      <c r="I41" s="47"/>
      <c r="J41" s="49" t="s">
        <v>217</v>
      </c>
      <c r="K41" s="43">
        <v>1</v>
      </c>
    </row>
    <row r="42" spans="1:11" ht="12.75" customHeight="1" x14ac:dyDescent="0.25">
      <c r="A42" s="47"/>
      <c r="B42" s="49" t="s">
        <v>218</v>
      </c>
      <c r="C42" s="43">
        <v>2</v>
      </c>
      <c r="D42" s="43"/>
      <c r="E42" s="43"/>
      <c r="F42" s="49" t="s">
        <v>219</v>
      </c>
      <c r="G42" s="43">
        <v>2</v>
      </c>
      <c r="H42" s="43"/>
      <c r="I42" s="47"/>
      <c r="J42" s="49" t="s">
        <v>220</v>
      </c>
      <c r="K42" s="43">
        <v>1</v>
      </c>
    </row>
    <row r="43" spans="1:11" ht="12.75" customHeight="1" x14ac:dyDescent="0.25">
      <c r="A43" s="47"/>
      <c r="B43" s="43" t="s">
        <v>221</v>
      </c>
      <c r="C43" s="43">
        <v>2</v>
      </c>
      <c r="D43" s="43"/>
      <c r="E43" s="43"/>
      <c r="F43" s="49" t="s">
        <v>222</v>
      </c>
      <c r="G43" s="43">
        <v>1</v>
      </c>
      <c r="H43" s="43"/>
      <c r="I43" s="47"/>
      <c r="J43" s="49" t="s">
        <v>223</v>
      </c>
      <c r="K43" s="43">
        <v>1</v>
      </c>
    </row>
    <row r="44" spans="1:11" ht="12.75" customHeight="1" x14ac:dyDescent="0.25">
      <c r="A44" s="47"/>
      <c r="B44" s="43" t="s">
        <v>224</v>
      </c>
      <c r="C44" s="43">
        <v>1</v>
      </c>
      <c r="D44" s="43"/>
      <c r="E44" s="43"/>
      <c r="F44" s="49" t="s">
        <v>225</v>
      </c>
      <c r="G44" s="43">
        <v>1</v>
      </c>
      <c r="H44" s="43"/>
      <c r="I44" s="47"/>
      <c r="J44" s="49" t="s">
        <v>226</v>
      </c>
      <c r="K44" s="43">
        <v>1</v>
      </c>
    </row>
    <row r="45" spans="1:11" ht="12.75" customHeight="1" x14ac:dyDescent="0.25">
      <c r="A45" s="47"/>
      <c r="B45" s="43"/>
      <c r="C45" s="43"/>
      <c r="D45" s="43"/>
      <c r="E45" s="43"/>
      <c r="F45" s="49" t="s">
        <v>227</v>
      </c>
      <c r="G45" s="43">
        <v>1</v>
      </c>
      <c r="H45" s="43"/>
      <c r="I45" s="47"/>
      <c r="J45" s="49" t="s">
        <v>228</v>
      </c>
      <c r="K45" s="43">
        <v>1</v>
      </c>
    </row>
    <row r="46" spans="1:11" ht="12.75" customHeight="1" x14ac:dyDescent="0.25">
      <c r="A46" s="47" t="s">
        <v>43</v>
      </c>
      <c r="B46" s="43"/>
      <c r="C46" s="47">
        <f>SUM(C47:C60)</f>
        <v>39</v>
      </c>
      <c r="D46" s="43"/>
      <c r="E46" s="43"/>
      <c r="F46" s="49" t="s">
        <v>229</v>
      </c>
      <c r="G46" s="43">
        <v>1</v>
      </c>
      <c r="H46" s="43"/>
      <c r="I46" s="47"/>
      <c r="J46" s="49" t="s">
        <v>230</v>
      </c>
      <c r="K46" s="43">
        <v>1</v>
      </c>
    </row>
    <row r="47" spans="1:11" ht="12.75" customHeight="1" x14ac:dyDescent="0.25">
      <c r="A47" s="47"/>
      <c r="B47" s="49" t="s">
        <v>95</v>
      </c>
      <c r="C47" s="43">
        <v>7</v>
      </c>
      <c r="D47" s="43"/>
      <c r="E47" s="43"/>
      <c r="F47" s="49" t="s">
        <v>231</v>
      </c>
      <c r="G47" s="43">
        <v>1</v>
      </c>
      <c r="H47" s="43"/>
      <c r="I47" s="47"/>
      <c r="J47" s="49" t="s">
        <v>232</v>
      </c>
      <c r="K47" s="43">
        <v>1</v>
      </c>
    </row>
    <row r="48" spans="1:11" ht="12.75" customHeight="1" x14ac:dyDescent="0.25">
      <c r="A48" s="47"/>
      <c r="B48" s="49" t="s">
        <v>233</v>
      </c>
      <c r="C48" s="43">
        <v>6</v>
      </c>
      <c r="D48" s="43"/>
      <c r="E48" s="47"/>
      <c r="F48" s="49"/>
      <c r="G48" s="43"/>
      <c r="H48" s="43"/>
      <c r="I48" s="47"/>
      <c r="J48" s="71"/>
      <c r="K48" s="71"/>
    </row>
    <row r="49" spans="1:11" ht="12.75" customHeight="1" x14ac:dyDescent="0.25">
      <c r="A49" s="47"/>
      <c r="B49" s="49" t="s">
        <v>234</v>
      </c>
      <c r="C49" s="43">
        <v>5</v>
      </c>
      <c r="D49" s="43"/>
      <c r="E49" s="47" t="s">
        <v>86</v>
      </c>
      <c r="F49" s="49"/>
      <c r="G49" s="47">
        <f>SUM(G50:G63)</f>
        <v>426</v>
      </c>
      <c r="H49" s="43"/>
      <c r="I49" s="47" t="s">
        <v>142</v>
      </c>
      <c r="J49" s="43"/>
      <c r="K49" s="48">
        <f>SUM(K50:K62)</f>
        <v>45</v>
      </c>
    </row>
    <row r="50" spans="1:11" ht="12.75" customHeight="1" x14ac:dyDescent="0.25">
      <c r="A50" s="47"/>
      <c r="B50" s="49" t="s">
        <v>235</v>
      </c>
      <c r="C50" s="43">
        <v>4</v>
      </c>
      <c r="D50" s="43"/>
      <c r="E50" s="47"/>
      <c r="F50" s="49" t="s">
        <v>136</v>
      </c>
      <c r="G50" s="43">
        <v>388</v>
      </c>
      <c r="H50" s="43"/>
      <c r="I50" s="47"/>
      <c r="J50" s="49" t="s">
        <v>236</v>
      </c>
      <c r="K50" s="43">
        <v>18</v>
      </c>
    </row>
    <row r="51" spans="1:11" ht="12.75" customHeight="1" x14ac:dyDescent="0.25">
      <c r="A51" s="47"/>
      <c r="B51" s="49" t="s">
        <v>139</v>
      </c>
      <c r="C51" s="43">
        <v>4</v>
      </c>
      <c r="D51" s="43"/>
      <c r="E51" s="47"/>
      <c r="F51" s="49" t="s">
        <v>237</v>
      </c>
      <c r="G51" s="43">
        <v>10</v>
      </c>
      <c r="H51" s="43"/>
      <c r="I51" s="47"/>
      <c r="J51" s="49" t="s">
        <v>90</v>
      </c>
      <c r="K51" s="43">
        <v>5</v>
      </c>
    </row>
    <row r="52" spans="1:11" ht="12.75" customHeight="1" x14ac:dyDescent="0.25">
      <c r="A52" s="47"/>
      <c r="B52" s="49" t="s">
        <v>96</v>
      </c>
      <c r="C52" s="43">
        <v>2</v>
      </c>
      <c r="D52" s="43"/>
      <c r="E52" s="47"/>
      <c r="F52" s="49" t="s">
        <v>238</v>
      </c>
      <c r="G52" s="43">
        <v>6</v>
      </c>
      <c r="H52" s="43"/>
      <c r="I52" s="47"/>
      <c r="J52" s="49" t="s">
        <v>239</v>
      </c>
      <c r="K52" s="43">
        <v>5</v>
      </c>
    </row>
    <row r="53" spans="1:11" ht="12.75" customHeight="1" x14ac:dyDescent="0.25">
      <c r="A53" s="47"/>
      <c r="B53" s="49" t="s">
        <v>240</v>
      </c>
      <c r="C53" s="43">
        <v>2</v>
      </c>
      <c r="D53" s="43"/>
      <c r="E53" s="47"/>
      <c r="F53" s="49" t="s">
        <v>241</v>
      </c>
      <c r="G53" s="43">
        <v>5</v>
      </c>
      <c r="H53" s="43"/>
      <c r="I53" s="47"/>
      <c r="J53" s="43" t="s">
        <v>242</v>
      </c>
      <c r="K53" s="43">
        <v>4</v>
      </c>
    </row>
    <row r="54" spans="1:11" ht="12.75" customHeight="1" x14ac:dyDescent="0.25">
      <c r="A54" s="47"/>
      <c r="B54" s="49" t="s">
        <v>243</v>
      </c>
      <c r="C54" s="43">
        <v>2</v>
      </c>
      <c r="D54" s="43"/>
      <c r="E54" s="47"/>
      <c r="F54" s="49" t="s">
        <v>244</v>
      </c>
      <c r="G54" s="43">
        <v>3</v>
      </c>
      <c r="H54" s="43"/>
      <c r="I54" s="47"/>
      <c r="J54" s="43" t="s">
        <v>245</v>
      </c>
      <c r="K54" s="48">
        <v>2</v>
      </c>
    </row>
    <row r="55" spans="1:11" ht="12.75" customHeight="1" x14ac:dyDescent="0.25">
      <c r="A55" s="43"/>
      <c r="B55" s="49" t="s">
        <v>246</v>
      </c>
      <c r="C55" s="43">
        <v>2</v>
      </c>
      <c r="D55" s="43"/>
      <c r="E55" s="47"/>
      <c r="F55" s="49" t="s">
        <v>247</v>
      </c>
      <c r="G55" s="43">
        <v>2</v>
      </c>
      <c r="H55" s="43"/>
      <c r="I55" s="47"/>
      <c r="J55" s="49" t="s">
        <v>248</v>
      </c>
      <c r="K55" s="43">
        <v>2</v>
      </c>
    </row>
    <row r="56" spans="1:11" ht="12.75" customHeight="1" x14ac:dyDescent="0.25">
      <c r="A56" s="47"/>
      <c r="B56" s="49" t="s">
        <v>249</v>
      </c>
      <c r="C56" s="43">
        <v>1</v>
      </c>
      <c r="D56" s="43"/>
      <c r="E56" s="43"/>
      <c r="F56" s="49" t="s">
        <v>250</v>
      </c>
      <c r="G56" s="43">
        <v>2</v>
      </c>
      <c r="H56" s="43"/>
      <c r="I56" s="47"/>
      <c r="J56" s="49" t="s">
        <v>251</v>
      </c>
      <c r="K56" s="43">
        <v>2</v>
      </c>
    </row>
    <row r="57" spans="1:11" ht="12.75" customHeight="1" x14ac:dyDescent="0.25">
      <c r="A57" s="47"/>
      <c r="B57" s="49" t="s">
        <v>252</v>
      </c>
      <c r="C57" s="43">
        <v>1</v>
      </c>
      <c r="D57" s="43"/>
      <c r="E57" s="43"/>
      <c r="F57" s="49" t="s">
        <v>253</v>
      </c>
      <c r="G57" s="43">
        <v>2</v>
      </c>
      <c r="H57" s="43"/>
      <c r="I57" s="47"/>
      <c r="J57" s="49" t="s">
        <v>254</v>
      </c>
      <c r="K57" s="43">
        <v>2</v>
      </c>
    </row>
    <row r="58" spans="1:11" ht="12.75" customHeight="1" x14ac:dyDescent="0.25">
      <c r="A58" s="47"/>
      <c r="B58" s="49" t="s">
        <v>255</v>
      </c>
      <c r="C58" s="43">
        <v>1</v>
      </c>
      <c r="D58" s="43"/>
      <c r="E58" s="47"/>
      <c r="F58" s="49" t="s">
        <v>256</v>
      </c>
      <c r="G58" s="43">
        <v>2</v>
      </c>
      <c r="H58" s="43"/>
      <c r="I58" s="43"/>
      <c r="J58" s="43" t="s">
        <v>76</v>
      </c>
      <c r="K58" s="43">
        <v>1</v>
      </c>
    </row>
    <row r="59" spans="1:11" ht="12.75" customHeight="1" x14ac:dyDescent="0.25">
      <c r="A59" s="47"/>
      <c r="B59" s="49" t="s">
        <v>257</v>
      </c>
      <c r="C59" s="43">
        <v>1</v>
      </c>
      <c r="D59" s="43"/>
      <c r="E59" s="47"/>
      <c r="F59" s="49" t="s">
        <v>137</v>
      </c>
      <c r="G59" s="43">
        <v>2</v>
      </c>
      <c r="H59" s="43"/>
      <c r="I59" s="47"/>
      <c r="J59" s="43" t="s">
        <v>258</v>
      </c>
      <c r="K59" s="48">
        <v>1</v>
      </c>
    </row>
    <row r="60" spans="1:11" ht="12.75" customHeight="1" x14ac:dyDescent="0.25">
      <c r="A60" s="47"/>
      <c r="B60" s="49" t="s">
        <v>259</v>
      </c>
      <c r="C60" s="43">
        <v>1</v>
      </c>
      <c r="D60" s="43"/>
      <c r="E60" s="43"/>
      <c r="F60" s="49" t="s">
        <v>88</v>
      </c>
      <c r="G60" s="43">
        <v>1</v>
      </c>
      <c r="H60" s="43"/>
      <c r="I60" s="47"/>
      <c r="J60" s="49" t="s">
        <v>260</v>
      </c>
      <c r="K60" s="43">
        <v>1</v>
      </c>
    </row>
    <row r="61" spans="1:11" ht="12.75" customHeight="1" x14ac:dyDescent="0.25">
      <c r="A61" s="47"/>
      <c r="B61" s="43"/>
      <c r="C61" s="43"/>
      <c r="D61" s="43"/>
      <c r="E61" s="43"/>
      <c r="F61" s="49" t="s">
        <v>261</v>
      </c>
      <c r="G61" s="43">
        <v>1</v>
      </c>
      <c r="H61" s="43"/>
      <c r="I61" s="47"/>
      <c r="J61" s="49" t="s">
        <v>262</v>
      </c>
      <c r="K61" s="43">
        <v>1</v>
      </c>
    </row>
    <row r="62" spans="1:11" ht="12.75" customHeight="1" x14ac:dyDescent="0.25">
      <c r="A62" s="16" t="s">
        <v>46</v>
      </c>
      <c r="B62" s="43"/>
      <c r="C62" s="48">
        <f>SUM(C63:C72)</f>
        <v>20</v>
      </c>
      <c r="D62" s="43"/>
      <c r="E62" s="47"/>
      <c r="F62" s="43" t="s">
        <v>91</v>
      </c>
      <c r="G62" s="43">
        <v>1</v>
      </c>
      <c r="H62" s="43"/>
      <c r="I62" s="47"/>
      <c r="J62" s="49" t="s">
        <v>263</v>
      </c>
      <c r="K62" s="43">
        <v>1</v>
      </c>
    </row>
    <row r="63" spans="1:11" ht="12.75" customHeight="1" x14ac:dyDescent="0.25">
      <c r="A63" s="43"/>
      <c r="B63" s="43" t="s">
        <v>264</v>
      </c>
      <c r="C63" s="43">
        <v>6</v>
      </c>
      <c r="D63" s="43"/>
      <c r="E63" s="47"/>
      <c r="F63" s="43" t="s">
        <v>265</v>
      </c>
      <c r="G63" s="48">
        <v>1</v>
      </c>
      <c r="H63" s="43"/>
      <c r="I63" s="43"/>
      <c r="J63" s="43"/>
      <c r="K63" s="43"/>
    </row>
    <row r="64" spans="1:11" ht="12.75" customHeight="1" x14ac:dyDescent="0.25">
      <c r="A64" s="47"/>
      <c r="B64" s="49" t="s">
        <v>266</v>
      </c>
      <c r="C64" s="43">
        <v>3</v>
      </c>
      <c r="D64" s="43"/>
      <c r="E64" s="47"/>
      <c r="F64" s="43"/>
      <c r="G64" s="43"/>
      <c r="H64" s="43"/>
      <c r="I64" s="47" t="s">
        <v>141</v>
      </c>
      <c r="J64" s="43"/>
      <c r="K64" s="48">
        <f>SUM(K65:K66)</f>
        <v>2</v>
      </c>
    </row>
    <row r="65" spans="1:11" ht="12.75" customHeight="1" x14ac:dyDescent="0.25">
      <c r="A65" s="47"/>
      <c r="B65" s="49" t="s">
        <v>267</v>
      </c>
      <c r="C65" s="43">
        <v>3</v>
      </c>
      <c r="D65" s="43"/>
      <c r="E65" s="47" t="s">
        <v>130</v>
      </c>
      <c r="F65" s="49"/>
      <c r="G65" s="47">
        <f>SUM(G66:G71)</f>
        <v>10</v>
      </c>
      <c r="H65" s="43"/>
      <c r="I65" s="43"/>
      <c r="J65" s="49" t="s">
        <v>268</v>
      </c>
      <c r="K65" s="43">
        <v>1</v>
      </c>
    </row>
    <row r="66" spans="1:11" ht="12.75" customHeight="1" x14ac:dyDescent="0.25">
      <c r="A66" s="47"/>
      <c r="B66" s="49" t="s">
        <v>269</v>
      </c>
      <c r="C66" s="43">
        <v>2</v>
      </c>
      <c r="D66" s="43"/>
      <c r="E66" s="47"/>
      <c r="F66" s="49" t="s">
        <v>270</v>
      </c>
      <c r="G66" s="43">
        <v>2</v>
      </c>
      <c r="H66" s="43"/>
      <c r="I66" s="43"/>
      <c r="J66" s="43" t="s">
        <v>271</v>
      </c>
      <c r="K66" s="43">
        <v>1</v>
      </c>
    </row>
    <row r="67" spans="1:11" ht="12.75" customHeight="1" x14ac:dyDescent="0.25">
      <c r="A67" s="43"/>
      <c r="B67" s="49" t="s">
        <v>272</v>
      </c>
      <c r="C67" s="43">
        <v>1</v>
      </c>
      <c r="D67" s="43"/>
      <c r="E67" s="43"/>
      <c r="F67" s="49" t="s">
        <v>273</v>
      </c>
      <c r="G67" s="43">
        <v>2</v>
      </c>
      <c r="H67" s="43"/>
      <c r="I67" s="43"/>
      <c r="J67" s="43"/>
      <c r="K67" s="43"/>
    </row>
    <row r="68" spans="1:11" ht="12.75" customHeight="1" x14ac:dyDescent="0.25">
      <c r="A68" s="43"/>
      <c r="B68" s="49" t="s">
        <v>274</v>
      </c>
      <c r="C68" s="43">
        <v>1</v>
      </c>
      <c r="D68" s="43"/>
      <c r="E68" s="43"/>
      <c r="F68" s="49" t="s">
        <v>275</v>
      </c>
      <c r="G68" s="43">
        <v>2</v>
      </c>
      <c r="H68" s="43"/>
      <c r="I68" s="47" t="s">
        <v>131</v>
      </c>
      <c r="J68" s="43"/>
      <c r="K68" s="47">
        <f>SUM(K69:K70)</f>
        <v>2</v>
      </c>
    </row>
    <row r="69" spans="1:11" ht="12.75" customHeight="1" x14ac:dyDescent="0.25">
      <c r="A69" s="43"/>
      <c r="B69" s="49" t="s">
        <v>276</v>
      </c>
      <c r="C69" s="43">
        <v>1</v>
      </c>
      <c r="D69" s="43"/>
      <c r="E69" s="47"/>
      <c r="F69" s="43" t="s">
        <v>277</v>
      </c>
      <c r="G69" s="43">
        <v>2</v>
      </c>
      <c r="H69" s="43"/>
      <c r="I69" s="43"/>
      <c r="J69" s="43" t="s">
        <v>278</v>
      </c>
      <c r="K69" s="43">
        <v>2</v>
      </c>
    </row>
    <row r="70" spans="1:11" ht="12.75" customHeight="1" x14ac:dyDescent="0.25">
      <c r="A70" s="43"/>
      <c r="B70" s="49" t="s">
        <v>279</v>
      </c>
      <c r="C70" s="43">
        <v>1</v>
      </c>
      <c r="D70" s="43"/>
      <c r="E70" s="47"/>
      <c r="F70" s="43" t="s">
        <v>280</v>
      </c>
      <c r="G70" s="51">
        <v>1</v>
      </c>
      <c r="H70" s="43"/>
      <c r="I70" s="43"/>
      <c r="J70" s="43"/>
      <c r="K70" s="43"/>
    </row>
    <row r="71" spans="1:11" ht="12.75" customHeight="1" x14ac:dyDescent="0.25">
      <c r="A71" s="43"/>
      <c r="B71" s="49" t="s">
        <v>281</v>
      </c>
      <c r="C71" s="43">
        <v>1</v>
      </c>
      <c r="D71" s="43"/>
      <c r="E71" s="47"/>
      <c r="F71" s="49" t="s">
        <v>282</v>
      </c>
      <c r="G71" s="43">
        <v>1</v>
      </c>
      <c r="H71" s="43"/>
      <c r="I71" s="43"/>
      <c r="J71" s="43"/>
      <c r="K71" s="43"/>
    </row>
    <row r="72" spans="1:11" ht="12.75" customHeight="1" thickBot="1" x14ac:dyDescent="0.3">
      <c r="A72" s="42"/>
      <c r="B72" s="53" t="s">
        <v>283</v>
      </c>
      <c r="C72" s="42">
        <v>1</v>
      </c>
      <c r="D72" s="42"/>
      <c r="E72" s="54"/>
      <c r="F72" s="53"/>
      <c r="G72" s="42"/>
      <c r="H72" s="42"/>
      <c r="I72" s="42"/>
      <c r="J72" s="42"/>
      <c r="K72" s="42"/>
    </row>
    <row r="73" spans="1:11" x14ac:dyDescent="0.25">
      <c r="A73" s="2" t="s">
        <v>4</v>
      </c>
    </row>
    <row r="74" spans="1:11" x14ac:dyDescent="0.25">
      <c r="A74" s="2" t="s">
        <v>5</v>
      </c>
    </row>
  </sheetData>
  <pageMargins left="0.70866141732283472" right="0.70866141732283472" top="0.74803149606299213" bottom="0.74803149606299213" header="0.31496062992125984" footer="0.31496062992125984"/>
  <pageSetup paperSize="9" scale="7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385FE-6E09-4365-9003-E5401D9BD100}">
  <dimension ref="A1:H29"/>
  <sheetViews>
    <sheetView showGridLines="0" workbookViewId="0"/>
  </sheetViews>
  <sheetFormatPr defaultRowHeight="15" x14ac:dyDescent="0.25"/>
  <cols>
    <col min="1" max="1" width="6.28515625" customWidth="1"/>
    <col min="2" max="2" width="22.7109375" customWidth="1"/>
    <col min="3" max="3" width="8.140625" customWidth="1"/>
    <col min="4" max="4" width="7.140625" customWidth="1"/>
    <col min="5" max="5" width="6.7109375" customWidth="1"/>
    <col min="6" max="6" width="5" customWidth="1"/>
    <col min="7" max="7" width="6.85546875" customWidth="1"/>
    <col min="8" max="8" width="6.42578125" customWidth="1"/>
  </cols>
  <sheetData>
    <row r="1" spans="1:8" x14ac:dyDescent="0.25">
      <c r="A1" s="1" t="s">
        <v>3</v>
      </c>
    </row>
    <row r="2" spans="1:8" ht="28.5" customHeight="1" x14ac:dyDescent="0.25">
      <c r="A2" s="22" t="s">
        <v>125</v>
      </c>
      <c r="B2" s="3"/>
      <c r="C2" s="3"/>
      <c r="D2" s="3"/>
      <c r="E2" s="3"/>
      <c r="F2" s="3"/>
      <c r="G2" s="3"/>
    </row>
    <row r="3" spans="1:8" ht="12.75" customHeight="1" x14ac:dyDescent="0.25">
      <c r="A3" s="22" t="s">
        <v>124</v>
      </c>
      <c r="B3" s="3"/>
      <c r="C3" s="3"/>
      <c r="D3" s="3"/>
      <c r="E3" s="3"/>
      <c r="F3" s="3"/>
      <c r="G3" s="3"/>
    </row>
    <row r="4" spans="1:8" ht="5.25" customHeight="1" thickBot="1" x14ac:dyDescent="0.3">
      <c r="A4" s="18"/>
      <c r="B4" s="18"/>
      <c r="C4" s="18"/>
      <c r="D4" s="18"/>
      <c r="E4" s="18"/>
      <c r="F4" s="18"/>
      <c r="G4" s="18"/>
      <c r="H4" s="18"/>
    </row>
    <row r="5" spans="1:8" ht="18" customHeight="1" x14ac:dyDescent="0.25">
      <c r="A5" s="3"/>
      <c r="B5" s="3"/>
      <c r="C5" s="77" t="s">
        <v>98</v>
      </c>
      <c r="D5" s="77"/>
      <c r="E5" s="3"/>
      <c r="F5" s="80" t="s">
        <v>99</v>
      </c>
      <c r="G5" s="80"/>
      <c r="H5" s="80"/>
    </row>
    <row r="6" spans="1:8" s="3" customFormat="1" ht="23.25" customHeight="1" x14ac:dyDescent="0.2">
      <c r="A6" s="4"/>
      <c r="B6" s="4"/>
      <c r="C6" s="5" t="s">
        <v>100</v>
      </c>
      <c r="D6" s="5" t="s">
        <v>101</v>
      </c>
      <c r="E6" s="4"/>
      <c r="F6" s="5" t="s">
        <v>10</v>
      </c>
      <c r="G6" s="5" t="s">
        <v>1</v>
      </c>
      <c r="H6" s="5" t="s">
        <v>2</v>
      </c>
    </row>
    <row r="7" spans="1:8" s="3" customFormat="1" ht="12.75" customHeight="1" x14ac:dyDescent="0.2">
      <c r="A7" s="16" t="s">
        <v>102</v>
      </c>
      <c r="B7" s="16"/>
      <c r="C7" s="15">
        <f>SUM(C8:C21)</f>
        <v>1829249</v>
      </c>
      <c r="D7" s="55">
        <f>SUM(D8:D21)</f>
        <v>100</v>
      </c>
      <c r="E7" s="15"/>
      <c r="F7" s="15">
        <f>SUM(F8:F21)</f>
        <v>15</v>
      </c>
      <c r="G7" s="15">
        <f t="shared" ref="G7:H7" si="0">SUM(G8:G21)</f>
        <v>9</v>
      </c>
      <c r="H7" s="15">
        <f t="shared" si="0"/>
        <v>6</v>
      </c>
    </row>
    <row r="8" spans="1:8" s="3" customFormat="1" ht="12" customHeight="1" x14ac:dyDescent="0.2">
      <c r="A8" s="3" t="s">
        <v>39</v>
      </c>
      <c r="C8" s="56">
        <v>453636</v>
      </c>
      <c r="D8" s="8">
        <f t="shared" ref="D8:D21" si="1">C8/C$7*100</f>
        <v>24.799029547098289</v>
      </c>
      <c r="F8" s="31">
        <f t="shared" ref="F8:F17" si="2">IF(SUM(G8:H8)=0,"-",SUM(G8:H8))</f>
        <v>4</v>
      </c>
      <c r="G8" s="57">
        <v>2</v>
      </c>
      <c r="H8" s="57">
        <v>2</v>
      </c>
    </row>
    <row r="9" spans="1:8" s="3" customFormat="1" ht="12" customHeight="1" x14ac:dyDescent="0.2">
      <c r="A9" s="3" t="s">
        <v>44</v>
      </c>
      <c r="C9" s="56">
        <v>316859</v>
      </c>
      <c r="D9" s="8">
        <f t="shared" si="1"/>
        <v>17.321808020668591</v>
      </c>
      <c r="F9" s="31">
        <f t="shared" si="2"/>
        <v>3</v>
      </c>
      <c r="G9" s="57">
        <v>2</v>
      </c>
      <c r="H9" s="57">
        <v>1</v>
      </c>
    </row>
    <row r="10" spans="1:8" s="3" customFormat="1" ht="11.25" customHeight="1" x14ac:dyDescent="0.2">
      <c r="A10" s="3" t="s">
        <v>41</v>
      </c>
      <c r="C10" s="56">
        <v>272034</v>
      </c>
      <c r="D10" s="8">
        <f t="shared" si="1"/>
        <v>14.871348843159133</v>
      </c>
      <c r="F10" s="31">
        <f t="shared" si="2"/>
        <v>2</v>
      </c>
      <c r="G10" s="57">
        <v>1</v>
      </c>
      <c r="H10" s="57">
        <v>1</v>
      </c>
    </row>
    <row r="11" spans="1:8" s="3" customFormat="1" ht="11.25" customHeight="1" x14ac:dyDescent="0.2">
      <c r="A11" s="3" t="s">
        <v>43</v>
      </c>
      <c r="C11" s="56">
        <v>215165</v>
      </c>
      <c r="D11" s="8">
        <f t="shared" si="1"/>
        <v>11.762477388261521</v>
      </c>
      <c r="F11" s="31">
        <f t="shared" si="2"/>
        <v>2</v>
      </c>
      <c r="G11" s="57">
        <v>2</v>
      </c>
      <c r="H11" s="57" t="s">
        <v>13</v>
      </c>
    </row>
    <row r="12" spans="1:8" s="3" customFormat="1" ht="11.25" customHeight="1" x14ac:dyDescent="0.2">
      <c r="A12" s="3" t="s">
        <v>40</v>
      </c>
      <c r="C12" s="56">
        <v>206332</v>
      </c>
      <c r="D12" s="8">
        <f t="shared" si="1"/>
        <v>11.27960162886518</v>
      </c>
      <c r="F12" s="31">
        <f t="shared" si="2"/>
        <v>2</v>
      </c>
      <c r="G12" s="57">
        <v>1</v>
      </c>
      <c r="H12" s="57">
        <v>1</v>
      </c>
    </row>
    <row r="13" spans="1:8" s="3" customFormat="1" ht="17.25" customHeight="1" x14ac:dyDescent="0.2">
      <c r="A13" s="3" t="s">
        <v>42</v>
      </c>
      <c r="C13" s="56">
        <v>139160</v>
      </c>
      <c r="D13" s="8">
        <f t="shared" si="1"/>
        <v>7.6074935670321526</v>
      </c>
      <c r="F13" s="31">
        <f t="shared" si="2"/>
        <v>1</v>
      </c>
      <c r="G13" s="57" t="s">
        <v>13</v>
      </c>
      <c r="H13" s="57">
        <v>1</v>
      </c>
    </row>
    <row r="14" spans="1:8" s="3" customFormat="1" ht="11.25" customHeight="1" x14ac:dyDescent="0.2">
      <c r="A14" s="3" t="s">
        <v>70</v>
      </c>
      <c r="C14" s="56">
        <v>112245</v>
      </c>
      <c r="D14" s="8">
        <f t="shared" si="1"/>
        <v>6.1361247156620013</v>
      </c>
      <c r="F14" s="31">
        <f t="shared" si="2"/>
        <v>1</v>
      </c>
      <c r="G14" s="57">
        <v>1</v>
      </c>
      <c r="H14" s="57" t="s">
        <v>13</v>
      </c>
    </row>
    <row r="15" spans="1:8" s="3" customFormat="1" ht="11.25" customHeight="1" x14ac:dyDescent="0.2">
      <c r="A15" s="3" t="s">
        <v>140</v>
      </c>
      <c r="C15" s="56">
        <v>75426</v>
      </c>
      <c r="D15" s="8">
        <f t="shared" si="1"/>
        <v>4.123331487402754</v>
      </c>
      <c r="F15" s="31" t="str">
        <f t="shared" si="2"/>
        <v>-</v>
      </c>
      <c r="G15" s="57" t="s">
        <v>13</v>
      </c>
      <c r="H15" s="57" t="s">
        <v>13</v>
      </c>
    </row>
    <row r="16" spans="1:8" s="3" customFormat="1" ht="11.25" customHeight="1" x14ac:dyDescent="0.2">
      <c r="A16" s="3" t="s">
        <v>142</v>
      </c>
      <c r="B16" s="58"/>
      <c r="C16" s="56">
        <v>16717</v>
      </c>
      <c r="D16" s="8">
        <f t="shared" si="1"/>
        <v>0.91387230497324312</v>
      </c>
      <c r="F16" s="31" t="str">
        <f t="shared" si="2"/>
        <v>-</v>
      </c>
      <c r="G16" s="57" t="s">
        <v>13</v>
      </c>
      <c r="H16" s="57" t="s">
        <v>13</v>
      </c>
    </row>
    <row r="17" spans="1:8" s="3" customFormat="1" ht="11.25" customHeight="1" x14ac:dyDescent="0.2">
      <c r="A17" s="3" t="s">
        <v>130</v>
      </c>
      <c r="B17" s="58"/>
      <c r="C17" s="56">
        <v>9641</v>
      </c>
      <c r="D17" s="8">
        <f t="shared" si="1"/>
        <v>0.52704689192122012</v>
      </c>
      <c r="F17" s="31" t="str">
        <f t="shared" si="2"/>
        <v>-</v>
      </c>
      <c r="G17" s="57" t="s">
        <v>13</v>
      </c>
      <c r="H17" s="57" t="s">
        <v>13</v>
      </c>
    </row>
    <row r="18" spans="1:8" s="3" customFormat="1" ht="17.25" customHeight="1" x14ac:dyDescent="0.2">
      <c r="A18" s="3" t="s">
        <v>46</v>
      </c>
      <c r="B18" s="58"/>
      <c r="C18" s="56">
        <v>7139</v>
      </c>
      <c r="D18" s="8">
        <f t="shared" si="1"/>
        <v>0.39026944937512609</v>
      </c>
      <c r="F18" s="31"/>
      <c r="G18" s="57"/>
      <c r="H18" s="57"/>
    </row>
    <row r="19" spans="1:8" s="3" customFormat="1" ht="11.25" customHeight="1" x14ac:dyDescent="0.2">
      <c r="A19" s="3" t="s">
        <v>45</v>
      </c>
      <c r="B19" s="58"/>
      <c r="C19" s="56">
        <v>2815</v>
      </c>
      <c r="D19" s="8">
        <f t="shared" si="1"/>
        <v>0.15388828967516177</v>
      </c>
      <c r="F19" s="31" t="str">
        <f>IF(SUM(G19:H19)=0,"-",SUM(G19:H19))</f>
        <v>-</v>
      </c>
      <c r="G19" s="57" t="s">
        <v>13</v>
      </c>
      <c r="H19" s="57" t="s">
        <v>13</v>
      </c>
    </row>
    <row r="20" spans="1:8" s="3" customFormat="1" ht="11.25" customHeight="1" x14ac:dyDescent="0.2">
      <c r="A20" s="3" t="s">
        <v>141</v>
      </c>
      <c r="B20" s="58"/>
      <c r="C20" s="56">
        <v>1273</v>
      </c>
      <c r="D20" s="8">
        <f t="shared" si="1"/>
        <v>6.9591400623971914E-2</v>
      </c>
      <c r="F20" s="31" t="str">
        <f>IF(SUM(G20:H20)=0,"-",SUM(G20:H20))</f>
        <v>-</v>
      </c>
      <c r="G20" s="57" t="s">
        <v>13</v>
      </c>
      <c r="H20" s="57" t="s">
        <v>13</v>
      </c>
    </row>
    <row r="21" spans="1:8" s="3" customFormat="1" ht="11.25" customHeight="1" x14ac:dyDescent="0.2">
      <c r="A21" s="3" t="s">
        <v>131</v>
      </c>
      <c r="B21" s="58"/>
      <c r="C21" s="56">
        <v>807</v>
      </c>
      <c r="D21" s="8">
        <f t="shared" si="1"/>
        <v>4.411646528165384E-2</v>
      </c>
      <c r="F21" s="31" t="str">
        <f>IF(SUM(G21:H21)=0,"-",SUM(G21:H21))</f>
        <v>-</v>
      </c>
      <c r="G21" s="57" t="s">
        <v>13</v>
      </c>
      <c r="H21" s="57" t="s">
        <v>13</v>
      </c>
    </row>
    <row r="22" spans="1:8" s="3" customFormat="1" ht="12" customHeight="1" x14ac:dyDescent="0.2">
      <c r="A22" s="11"/>
      <c r="B22" s="11"/>
      <c r="C22" s="11"/>
      <c r="D22" s="11"/>
      <c r="E22" s="11"/>
      <c r="F22" s="11"/>
      <c r="G22" s="11"/>
      <c r="H22" s="11"/>
    </row>
    <row r="23" spans="1:8" s="3" customFormat="1" ht="17.25" customHeight="1" x14ac:dyDescent="0.2">
      <c r="A23" s="16" t="s">
        <v>103</v>
      </c>
      <c r="C23" s="6">
        <v>6513</v>
      </c>
      <c r="D23" s="7">
        <f>C23/C26*100</f>
        <v>0.3547845526816657</v>
      </c>
    </row>
    <row r="24" spans="1:8" hidden="1" x14ac:dyDescent="0.25">
      <c r="A24" s="3" t="s">
        <v>104</v>
      </c>
      <c r="B24" s="11"/>
      <c r="C24" s="59"/>
      <c r="D24" s="7">
        <f>C24/C26*100</f>
        <v>0</v>
      </c>
      <c r="E24" s="7"/>
      <c r="F24" s="3"/>
      <c r="G24" s="3"/>
      <c r="H24" s="3"/>
    </row>
    <row r="25" spans="1:8" ht="7.5" customHeight="1" x14ac:dyDescent="0.25">
      <c r="A25" s="11"/>
      <c r="B25" s="11"/>
      <c r="C25" s="11"/>
      <c r="D25" s="11"/>
      <c r="E25" s="11"/>
      <c r="F25" s="11"/>
      <c r="G25" s="11"/>
      <c r="H25" s="11"/>
    </row>
    <row r="26" spans="1:8" x14ac:dyDescent="0.25">
      <c r="A26" s="3" t="s">
        <v>105</v>
      </c>
      <c r="B26" s="3"/>
      <c r="C26" s="6">
        <f>C7+C23</f>
        <v>1835762</v>
      </c>
      <c r="D26" s="3"/>
      <c r="E26" s="3"/>
      <c r="F26" s="3"/>
      <c r="G26" s="3"/>
      <c r="H26" s="3"/>
    </row>
    <row r="27" spans="1:8" ht="15.75" thickBot="1" x14ac:dyDescent="0.3">
      <c r="A27" s="18" t="s">
        <v>106</v>
      </c>
      <c r="B27" s="18"/>
      <c r="C27" s="18"/>
      <c r="D27" s="60">
        <v>42.4</v>
      </c>
      <c r="E27" s="18"/>
      <c r="F27" s="18"/>
      <c r="G27" s="18"/>
      <c r="H27" s="18"/>
    </row>
    <row r="28" spans="1:8" x14ac:dyDescent="0.25">
      <c r="A28" s="2" t="s">
        <v>4</v>
      </c>
    </row>
    <row r="29" spans="1:8" x14ac:dyDescent="0.25">
      <c r="A29" s="2" t="s">
        <v>5</v>
      </c>
    </row>
  </sheetData>
  <sortState xmlns:xlrd2="http://schemas.microsoft.com/office/spreadsheetml/2017/richdata2" ref="A8:H21">
    <sortCondition descending="1" ref="C8:C21"/>
  </sortState>
  <mergeCells count="2">
    <mergeCell ref="C5:D5"/>
    <mergeCell ref="F5:H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B78B7-AE24-4897-8266-6A23865D44DD}">
  <dimension ref="A1:M33"/>
  <sheetViews>
    <sheetView showGridLines="0" workbookViewId="0"/>
  </sheetViews>
  <sheetFormatPr defaultRowHeight="15" x14ac:dyDescent="0.25"/>
  <cols>
    <col min="1" max="1" width="22.7109375" customWidth="1"/>
    <col min="2" max="2" width="33.42578125" customWidth="1"/>
    <col min="3" max="3" width="8.140625" customWidth="1"/>
    <col min="4" max="4" width="9.85546875" customWidth="1"/>
    <col min="8" max="8" width="22" customWidth="1"/>
    <col min="9" max="9" width="19.7109375" customWidth="1"/>
  </cols>
  <sheetData>
    <row r="1" spans="1:10" x14ac:dyDescent="0.25">
      <c r="A1" s="1" t="s">
        <v>3</v>
      </c>
    </row>
    <row r="2" spans="1:10" ht="28.5" customHeight="1" x14ac:dyDescent="0.25">
      <c r="A2" s="61" t="s">
        <v>126</v>
      </c>
      <c r="C2" s="11"/>
      <c r="D2" s="11"/>
    </row>
    <row r="3" spans="1:10" ht="5.25" customHeight="1" thickBot="1" x14ac:dyDescent="0.3">
      <c r="A3" s="62"/>
      <c r="B3" s="62"/>
      <c r="C3" s="62"/>
      <c r="D3" s="62"/>
    </row>
    <row r="4" spans="1:10" ht="3.75" customHeight="1" x14ac:dyDescent="0.25">
      <c r="A4" s="11"/>
      <c r="B4" s="11"/>
      <c r="C4" s="11"/>
      <c r="D4" s="11"/>
    </row>
    <row r="5" spans="1:10" s="3" customFormat="1" ht="11.25" customHeight="1" x14ac:dyDescent="0.2">
      <c r="A5" s="3" t="s">
        <v>68</v>
      </c>
      <c r="B5" s="3" t="s">
        <v>49</v>
      </c>
      <c r="C5" s="77" t="s">
        <v>98</v>
      </c>
      <c r="D5" s="77"/>
    </row>
    <row r="6" spans="1:10" s="3" customFormat="1" ht="1.5" customHeight="1" x14ac:dyDescent="0.2"/>
    <row r="7" spans="1:10" s="3" customFormat="1" ht="12.75" customHeight="1" x14ac:dyDescent="0.2">
      <c r="C7" s="31" t="s">
        <v>107</v>
      </c>
      <c r="D7" s="31" t="s">
        <v>54</v>
      </c>
    </row>
    <row r="8" spans="1:10" s="3" customFormat="1" ht="12" customHeight="1" x14ac:dyDescent="0.2">
      <c r="C8" s="31" t="s">
        <v>108</v>
      </c>
      <c r="D8" s="31" t="s">
        <v>30</v>
      </c>
    </row>
    <row r="9" spans="1:10" s="3" customFormat="1" ht="2.25" customHeight="1" x14ac:dyDescent="0.2">
      <c r="A9" s="4"/>
      <c r="B9" s="4"/>
      <c r="C9" s="4"/>
      <c r="D9" s="4"/>
    </row>
    <row r="10" spans="1:10" s="3" customFormat="1" ht="11.25" customHeight="1" x14ac:dyDescent="0.2">
      <c r="A10" s="16" t="s">
        <v>109</v>
      </c>
      <c r="B10" s="16"/>
      <c r="C10" s="15">
        <f>SUM(C11:C25)</f>
        <v>1061756</v>
      </c>
      <c r="D10" s="15">
        <f>SUM(D11:D25)</f>
        <v>1396</v>
      </c>
    </row>
    <row r="11" spans="1:10" s="3" customFormat="1" ht="17.25" customHeight="1" x14ac:dyDescent="0.2">
      <c r="A11" s="3" t="s">
        <v>132</v>
      </c>
      <c r="B11" s="3" t="s">
        <v>39</v>
      </c>
      <c r="C11" s="6">
        <v>95757</v>
      </c>
      <c r="D11" s="3">
        <v>41</v>
      </c>
    </row>
    <row r="12" spans="1:10" s="3" customFormat="1" ht="12" customHeight="1" x14ac:dyDescent="0.2">
      <c r="A12" s="3" t="s">
        <v>136</v>
      </c>
      <c r="B12" s="3" t="s">
        <v>44</v>
      </c>
      <c r="C12" s="6">
        <v>247723</v>
      </c>
      <c r="D12" s="25">
        <v>388</v>
      </c>
    </row>
    <row r="13" spans="1:10" s="3" customFormat="1" ht="12" customHeight="1" x14ac:dyDescent="0.2">
      <c r="A13" s="3" t="s">
        <v>89</v>
      </c>
      <c r="B13" s="3" t="s">
        <v>41</v>
      </c>
      <c r="C13" s="6">
        <v>96669</v>
      </c>
      <c r="D13" s="3">
        <v>27</v>
      </c>
    </row>
    <row r="14" spans="1:10" s="3" customFormat="1" ht="12" customHeight="1" x14ac:dyDescent="0.2">
      <c r="A14" s="3" t="s">
        <v>75</v>
      </c>
      <c r="B14" s="3" t="s">
        <v>39</v>
      </c>
      <c r="C14" s="6">
        <v>95392</v>
      </c>
      <c r="D14" s="6">
        <v>20</v>
      </c>
      <c r="G14" s="1"/>
      <c r="I14" s="1"/>
      <c r="J14" s="1"/>
    </row>
    <row r="15" spans="1:10" s="3" customFormat="1" ht="12" customHeight="1" x14ac:dyDescent="0.2">
      <c r="A15" s="3" t="s">
        <v>95</v>
      </c>
      <c r="B15" s="3" t="s">
        <v>43</v>
      </c>
      <c r="C15" s="6">
        <v>67392</v>
      </c>
      <c r="D15" s="6">
        <v>7</v>
      </c>
    </row>
    <row r="16" spans="1:10" s="3" customFormat="1" ht="17.25" customHeight="1" x14ac:dyDescent="0.2">
      <c r="A16" s="3" t="s">
        <v>85</v>
      </c>
      <c r="B16" s="3" t="s">
        <v>40</v>
      </c>
      <c r="C16" s="6">
        <v>57630</v>
      </c>
      <c r="D16" s="6">
        <v>80</v>
      </c>
    </row>
    <row r="17" spans="1:13" s="3" customFormat="1" ht="12" customHeight="1" x14ac:dyDescent="0.2">
      <c r="A17" s="3" t="s">
        <v>88</v>
      </c>
      <c r="B17" s="3" t="s">
        <v>44</v>
      </c>
      <c r="C17" s="6">
        <v>27072</v>
      </c>
      <c r="D17" s="3">
        <v>1</v>
      </c>
    </row>
    <row r="18" spans="1:13" s="3" customFormat="1" ht="12" customHeight="1" x14ac:dyDescent="0.2">
      <c r="A18" s="3" t="s">
        <v>133</v>
      </c>
      <c r="B18" s="3" t="s">
        <v>39</v>
      </c>
      <c r="C18" s="6">
        <v>88712</v>
      </c>
      <c r="D18" s="25">
        <v>49</v>
      </c>
    </row>
    <row r="19" spans="1:13" s="3" customFormat="1" ht="12" customHeight="1" x14ac:dyDescent="0.2">
      <c r="A19" s="3" t="s">
        <v>74</v>
      </c>
      <c r="B19" s="3" t="s">
        <v>42</v>
      </c>
      <c r="C19" s="6">
        <v>34069</v>
      </c>
      <c r="D19" s="6">
        <v>11</v>
      </c>
    </row>
    <row r="20" spans="1:13" s="3" customFormat="1" ht="12" customHeight="1" x14ac:dyDescent="0.2">
      <c r="A20" s="3" t="s">
        <v>134</v>
      </c>
      <c r="B20" s="3" t="s">
        <v>41</v>
      </c>
      <c r="C20" s="6">
        <v>52986</v>
      </c>
      <c r="D20" s="3">
        <v>6</v>
      </c>
    </row>
    <row r="21" spans="1:13" s="3" customFormat="1" ht="18" customHeight="1" x14ac:dyDescent="0.2">
      <c r="A21" s="3" t="s">
        <v>79</v>
      </c>
      <c r="B21" s="3" t="s">
        <v>39</v>
      </c>
      <c r="C21" s="6">
        <v>39708</v>
      </c>
      <c r="D21" s="6">
        <v>10</v>
      </c>
      <c r="G21" s="1"/>
      <c r="H21" s="1"/>
      <c r="I21" s="1"/>
      <c r="J21" s="1"/>
    </row>
    <row r="22" spans="1:13" s="3" customFormat="1" ht="12" customHeight="1" x14ac:dyDescent="0.2">
      <c r="A22" s="3" t="s">
        <v>138</v>
      </c>
      <c r="B22" s="3" t="s">
        <v>110</v>
      </c>
      <c r="C22" s="6">
        <v>50074</v>
      </c>
      <c r="D22" s="6">
        <v>543</v>
      </c>
      <c r="G22" s="1"/>
      <c r="I22" s="1"/>
      <c r="J22" s="1"/>
    </row>
    <row r="23" spans="1:13" s="3" customFormat="1" ht="12" customHeight="1" x14ac:dyDescent="0.2">
      <c r="A23" s="3" t="s">
        <v>139</v>
      </c>
      <c r="B23" s="3" t="s">
        <v>43</v>
      </c>
      <c r="C23" s="6">
        <v>67028</v>
      </c>
      <c r="D23" s="6">
        <v>4</v>
      </c>
      <c r="G23" s="1"/>
      <c r="I23" s="1"/>
      <c r="J23" s="1"/>
    </row>
    <row r="24" spans="1:13" s="3" customFormat="1" ht="12" customHeight="1" x14ac:dyDescent="0.2">
      <c r="A24" s="3" t="s">
        <v>137</v>
      </c>
      <c r="B24" s="3" t="s">
        <v>44</v>
      </c>
      <c r="C24" s="6">
        <v>4918</v>
      </c>
      <c r="D24" s="6">
        <v>2</v>
      </c>
    </row>
    <row r="25" spans="1:13" s="3" customFormat="1" ht="12" customHeight="1" thickBot="1" x14ac:dyDescent="0.25">
      <c r="A25" s="18" t="s">
        <v>135</v>
      </c>
      <c r="B25" s="18" t="s">
        <v>40</v>
      </c>
      <c r="C25" s="19">
        <v>36626</v>
      </c>
      <c r="D25" s="19">
        <v>207</v>
      </c>
    </row>
    <row r="26" spans="1:13" x14ac:dyDescent="0.25">
      <c r="A26" s="2" t="s">
        <v>4</v>
      </c>
      <c r="G26" s="1"/>
      <c r="H26" s="3"/>
      <c r="I26" s="3"/>
      <c r="J26" s="3"/>
      <c r="K26" s="3"/>
      <c r="L26" s="1"/>
      <c r="M26" s="1"/>
    </row>
    <row r="27" spans="1:13" x14ac:dyDescent="0.25">
      <c r="A27" s="2" t="s">
        <v>5</v>
      </c>
      <c r="G27" s="1"/>
      <c r="H27" s="3"/>
      <c r="I27" s="3"/>
      <c r="J27" s="3"/>
      <c r="K27" s="3"/>
      <c r="L27" s="1"/>
      <c r="M27" s="1"/>
    </row>
    <row r="28" spans="1:13" x14ac:dyDescent="0.25">
      <c r="G28" s="1"/>
      <c r="H28" s="3"/>
      <c r="I28" s="3"/>
      <c r="J28" s="3"/>
      <c r="K28" s="3"/>
      <c r="L28" s="1"/>
      <c r="M28" s="1"/>
    </row>
    <row r="29" spans="1:13" x14ac:dyDescent="0.25">
      <c r="H29" s="3"/>
      <c r="I29" s="3"/>
      <c r="J29" s="3"/>
      <c r="K29" s="3"/>
      <c r="L29" s="1"/>
      <c r="M29" s="1"/>
    </row>
    <row r="30" spans="1:13" x14ac:dyDescent="0.25">
      <c r="H30" s="1"/>
      <c r="I30" s="1"/>
      <c r="J30" s="1"/>
      <c r="K30" s="1"/>
      <c r="L30" s="1"/>
      <c r="M30" s="1"/>
    </row>
    <row r="31" spans="1:13" x14ac:dyDescent="0.25">
      <c r="H31" s="1"/>
      <c r="I31" s="1"/>
      <c r="J31" s="1"/>
      <c r="K31" s="1"/>
      <c r="L31" s="1"/>
      <c r="M31" s="1"/>
    </row>
    <row r="32" spans="1:13" x14ac:dyDescent="0.25">
      <c r="H32" s="1"/>
      <c r="I32" s="1"/>
      <c r="J32" s="1"/>
      <c r="K32" s="1"/>
      <c r="L32" s="1"/>
      <c r="M32" s="1"/>
    </row>
    <row r="33" spans="8:13" x14ac:dyDescent="0.25">
      <c r="H33" s="1"/>
      <c r="I33" s="1"/>
      <c r="J33" s="1"/>
      <c r="K33" s="1"/>
      <c r="L33" s="1"/>
      <c r="M33" s="1"/>
    </row>
  </sheetData>
  <sortState xmlns:xlrd2="http://schemas.microsoft.com/office/spreadsheetml/2017/richdata2" ref="H10:K24">
    <sortCondition descending="1" ref="J10:J24"/>
  </sortState>
  <mergeCells count="1">
    <mergeCell ref="C5:D5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97562-1548-4AEF-A73D-DE9ADCA072B4}">
  <dimension ref="A1:J28"/>
  <sheetViews>
    <sheetView showGridLines="0" workbookViewId="0"/>
  </sheetViews>
  <sheetFormatPr defaultRowHeight="15" x14ac:dyDescent="0.25"/>
  <cols>
    <col min="1" max="1" width="16.42578125" customWidth="1"/>
    <col min="3" max="3" width="12.140625" customWidth="1"/>
    <col min="4" max="4" width="3.5703125" customWidth="1"/>
    <col min="7" max="7" width="2.7109375" customWidth="1"/>
    <col min="9" max="9" width="2" customWidth="1"/>
    <col min="12" max="12" width="8.5703125" customWidth="1"/>
  </cols>
  <sheetData>
    <row r="1" spans="1:10" x14ac:dyDescent="0.25">
      <c r="A1" s="1" t="s">
        <v>3</v>
      </c>
    </row>
    <row r="2" spans="1:10" ht="28.5" customHeight="1" x14ac:dyDescent="0.25">
      <c r="A2" s="22" t="s">
        <v>127</v>
      </c>
    </row>
    <row r="3" spans="1:10" ht="5.25" customHeight="1" thickBot="1" x14ac:dyDescent="0.3">
      <c r="A3" s="18"/>
      <c r="B3" s="18"/>
      <c r="C3" s="18"/>
      <c r="D3" s="18"/>
      <c r="E3" s="19"/>
      <c r="F3" s="18"/>
      <c r="G3" s="18"/>
      <c r="H3" s="18"/>
      <c r="I3" s="18"/>
      <c r="J3" s="18"/>
    </row>
    <row r="4" spans="1:10" ht="28.5" customHeight="1" x14ac:dyDescent="0.25">
      <c r="A4" s="3"/>
      <c r="B4" s="77" t="s">
        <v>111</v>
      </c>
      <c r="C4" s="77"/>
      <c r="D4" s="3"/>
      <c r="E4" s="77" t="s">
        <v>112</v>
      </c>
      <c r="F4" s="77"/>
      <c r="G4" s="77"/>
      <c r="H4" s="77"/>
      <c r="I4" s="77"/>
      <c r="J4" s="77"/>
    </row>
    <row r="5" spans="1:10" x14ac:dyDescent="0.25">
      <c r="A5" s="3"/>
      <c r="B5" s="31" t="s">
        <v>100</v>
      </c>
      <c r="C5" s="57" t="s">
        <v>285</v>
      </c>
      <c r="D5" s="58"/>
      <c r="E5" s="81" t="s">
        <v>113</v>
      </c>
      <c r="F5" s="81"/>
      <c r="G5" s="31"/>
      <c r="H5" s="63" t="s">
        <v>114</v>
      </c>
      <c r="I5" s="57"/>
      <c r="J5" s="3" t="s">
        <v>115</v>
      </c>
    </row>
    <row r="6" spans="1:10" x14ac:dyDescent="0.25">
      <c r="A6" s="3" t="s">
        <v>6</v>
      </c>
      <c r="B6" s="3"/>
      <c r="C6" s="31" t="s">
        <v>286</v>
      </c>
      <c r="D6" s="3"/>
      <c r="E6" s="31" t="s">
        <v>100</v>
      </c>
      <c r="F6" s="31" t="s">
        <v>116</v>
      </c>
      <c r="G6" s="31"/>
      <c r="H6" s="63" t="s">
        <v>117</v>
      </c>
      <c r="I6" s="31"/>
      <c r="J6" s="3"/>
    </row>
    <row r="7" spans="1:10" ht="6.75" customHeight="1" x14ac:dyDescent="0.25">
      <c r="A7" s="4"/>
      <c r="B7" s="64"/>
      <c r="C7" s="65"/>
      <c r="D7" s="65"/>
      <c r="E7" s="64"/>
      <c r="F7" s="65"/>
      <c r="G7" s="4"/>
      <c r="H7" s="4"/>
      <c r="I7" s="4"/>
      <c r="J7" s="4"/>
    </row>
    <row r="8" spans="1:10" ht="12.75" customHeight="1" x14ac:dyDescent="0.25">
      <c r="A8" s="3" t="s">
        <v>11</v>
      </c>
      <c r="B8" s="72">
        <v>3</v>
      </c>
      <c r="C8" s="24">
        <v>1.3698630136986301</v>
      </c>
      <c r="D8" s="24"/>
      <c r="E8" s="72">
        <v>2</v>
      </c>
      <c r="F8" s="24">
        <v>0.91324200913242004</v>
      </c>
      <c r="G8" s="31"/>
      <c r="H8" s="72">
        <v>1</v>
      </c>
      <c r="I8" s="72"/>
      <c r="J8" s="57" t="s">
        <v>13</v>
      </c>
    </row>
    <row r="9" spans="1:10" ht="12.75" customHeight="1" x14ac:dyDescent="0.25">
      <c r="A9" s="3" t="s">
        <v>12</v>
      </c>
      <c r="B9" s="72">
        <v>6</v>
      </c>
      <c r="C9" s="24">
        <v>1.6172506738544474</v>
      </c>
      <c r="D9" s="24"/>
      <c r="E9" s="72">
        <v>2</v>
      </c>
      <c r="F9" s="24">
        <v>0.53908355795148255</v>
      </c>
      <c r="G9" s="31"/>
      <c r="H9" s="72">
        <v>4</v>
      </c>
      <c r="I9" s="72"/>
      <c r="J9" s="57" t="s">
        <v>13</v>
      </c>
    </row>
    <row r="10" spans="1:10" ht="12.75" customHeight="1" x14ac:dyDescent="0.25">
      <c r="A10" s="3" t="s">
        <v>14</v>
      </c>
      <c r="B10" s="72">
        <v>16</v>
      </c>
      <c r="C10" s="24">
        <v>1.8369690011481057</v>
      </c>
      <c r="D10" s="24"/>
      <c r="E10" s="72">
        <v>8</v>
      </c>
      <c r="F10" s="24">
        <v>0.91848450057405284</v>
      </c>
      <c r="G10" s="31"/>
      <c r="H10" s="72">
        <v>8</v>
      </c>
      <c r="I10" s="72"/>
      <c r="J10" s="31" t="s">
        <v>13</v>
      </c>
    </row>
    <row r="11" spans="1:10" ht="12.75" customHeight="1" x14ac:dyDescent="0.25">
      <c r="A11" s="3" t="s">
        <v>15</v>
      </c>
      <c r="B11" s="72">
        <v>2</v>
      </c>
      <c r="C11" s="24">
        <v>1.1299435028248588</v>
      </c>
      <c r="D11" s="24"/>
      <c r="E11" s="72">
        <v>1</v>
      </c>
      <c r="F11" s="24">
        <v>0.56497175141242939</v>
      </c>
      <c r="G11" s="31"/>
      <c r="H11" s="73" t="s">
        <v>13</v>
      </c>
      <c r="I11" s="72"/>
      <c r="J11" s="72">
        <v>1</v>
      </c>
    </row>
    <row r="12" spans="1:10" ht="12.75" customHeight="1" x14ac:dyDescent="0.25">
      <c r="A12" s="3" t="s">
        <v>16</v>
      </c>
      <c r="B12" s="72">
        <v>3</v>
      </c>
      <c r="C12" s="24">
        <v>1.4925373134328357</v>
      </c>
      <c r="D12" s="24"/>
      <c r="E12" s="72">
        <v>2</v>
      </c>
      <c r="F12" s="24">
        <v>0.99502487562189057</v>
      </c>
      <c r="G12" s="31"/>
      <c r="H12" s="73" t="s">
        <v>13</v>
      </c>
      <c r="I12" s="72"/>
      <c r="J12" s="31">
        <v>1</v>
      </c>
    </row>
    <row r="13" spans="1:10" ht="17.25" customHeight="1" x14ac:dyDescent="0.25">
      <c r="A13" s="3" t="s">
        <v>17</v>
      </c>
      <c r="B13" s="72">
        <v>5</v>
      </c>
      <c r="C13" s="24">
        <v>0.92592592592592582</v>
      </c>
      <c r="D13" s="24"/>
      <c r="E13" s="72">
        <v>2</v>
      </c>
      <c r="F13" s="24">
        <v>0.37037037037037041</v>
      </c>
      <c r="G13" s="31"/>
      <c r="H13" s="73">
        <v>3</v>
      </c>
      <c r="I13" s="72"/>
      <c r="J13" s="31" t="s">
        <v>13</v>
      </c>
    </row>
    <row r="14" spans="1:10" ht="12.75" customHeight="1" x14ac:dyDescent="0.25">
      <c r="A14" s="3" t="s">
        <v>18</v>
      </c>
      <c r="B14" s="72">
        <v>28</v>
      </c>
      <c r="C14" s="24">
        <v>1.4351614556637622</v>
      </c>
      <c r="D14" s="24"/>
      <c r="E14" s="72">
        <v>13</v>
      </c>
      <c r="F14" s="24">
        <v>0.66632496155817522</v>
      </c>
      <c r="G14" s="31"/>
      <c r="H14" s="73">
        <v>14</v>
      </c>
      <c r="I14" s="72"/>
      <c r="J14" s="31">
        <v>1</v>
      </c>
    </row>
    <row r="15" spans="1:10" ht="12.75" customHeight="1" x14ac:dyDescent="0.25">
      <c r="A15" s="3" t="s">
        <v>19</v>
      </c>
      <c r="B15" s="72" t="s">
        <v>13</v>
      </c>
      <c r="C15" s="24" t="s">
        <v>13</v>
      </c>
      <c r="D15" s="24"/>
      <c r="E15" s="72" t="s">
        <v>13</v>
      </c>
      <c r="F15" s="24" t="s">
        <v>13</v>
      </c>
      <c r="G15" s="31"/>
      <c r="H15" s="73" t="s">
        <v>13</v>
      </c>
      <c r="I15" s="72"/>
      <c r="J15" s="72" t="s">
        <v>13</v>
      </c>
    </row>
    <row r="16" spans="1:10" ht="12.75" customHeight="1" x14ac:dyDescent="0.25">
      <c r="A16" s="3" t="s">
        <v>20</v>
      </c>
      <c r="B16" s="73">
        <v>1</v>
      </c>
      <c r="C16" s="24">
        <v>0.8771929824561403</v>
      </c>
      <c r="D16" s="24"/>
      <c r="E16" s="73">
        <v>1</v>
      </c>
      <c r="F16" s="24">
        <v>0.8771929824561403</v>
      </c>
      <c r="G16" s="31"/>
      <c r="H16" s="73" t="s">
        <v>13</v>
      </c>
      <c r="I16" s="72"/>
      <c r="J16" s="31" t="s">
        <v>13</v>
      </c>
    </row>
    <row r="17" spans="1:10" ht="12.75" customHeight="1" x14ac:dyDescent="0.25">
      <c r="A17" s="3" t="s">
        <v>21</v>
      </c>
      <c r="B17" s="72">
        <v>7</v>
      </c>
      <c r="C17" s="24">
        <v>1.0159651669085632</v>
      </c>
      <c r="D17" s="24"/>
      <c r="E17" s="72">
        <v>3</v>
      </c>
      <c r="F17" s="24">
        <v>0.43541364296081275</v>
      </c>
      <c r="G17" s="31"/>
      <c r="H17" s="73">
        <v>4</v>
      </c>
      <c r="I17" s="72"/>
      <c r="J17" s="31" t="s">
        <v>13</v>
      </c>
    </row>
    <row r="18" spans="1:10" ht="17.25" customHeight="1" x14ac:dyDescent="0.25">
      <c r="A18" s="3" t="s">
        <v>22</v>
      </c>
      <c r="B18" s="57">
        <v>1</v>
      </c>
      <c r="C18" s="24">
        <v>0.56818181818181823</v>
      </c>
      <c r="D18" s="31"/>
      <c r="E18" s="57" t="s">
        <v>13</v>
      </c>
      <c r="F18" s="24" t="s">
        <v>13</v>
      </c>
      <c r="G18" s="31"/>
      <c r="H18" s="73" t="s">
        <v>13</v>
      </c>
      <c r="I18" s="72"/>
      <c r="J18" s="31">
        <v>1</v>
      </c>
    </row>
    <row r="19" spans="1:10" ht="12.75" customHeight="1" x14ac:dyDescent="0.25">
      <c r="A19" s="3" t="s">
        <v>23</v>
      </c>
      <c r="B19" s="72">
        <v>7</v>
      </c>
      <c r="C19" s="24">
        <v>1.1272141706924315</v>
      </c>
      <c r="D19" s="24"/>
      <c r="E19" s="72">
        <v>2</v>
      </c>
      <c r="F19" s="24">
        <v>0.322061191626409</v>
      </c>
      <c r="G19" s="31"/>
      <c r="H19" s="73">
        <v>5</v>
      </c>
      <c r="I19" s="72"/>
      <c r="J19" s="72" t="s">
        <v>13</v>
      </c>
    </row>
    <row r="20" spans="1:10" ht="12.75" customHeight="1" x14ac:dyDescent="0.25">
      <c r="A20" s="3" t="s">
        <v>24</v>
      </c>
      <c r="B20" s="73" t="s">
        <v>13</v>
      </c>
      <c r="C20" s="24" t="s">
        <v>13</v>
      </c>
      <c r="D20" s="24"/>
      <c r="E20" s="73" t="s">
        <v>13</v>
      </c>
      <c r="F20" s="24" t="s">
        <v>13</v>
      </c>
      <c r="G20" s="31"/>
      <c r="H20" s="73" t="s">
        <v>13</v>
      </c>
      <c r="I20" s="72"/>
      <c r="J20" s="31" t="s">
        <v>13</v>
      </c>
    </row>
    <row r="21" spans="1:10" ht="12.75" customHeight="1" x14ac:dyDescent="0.25">
      <c r="A21" s="3" t="s">
        <v>25</v>
      </c>
      <c r="B21" s="73">
        <v>2</v>
      </c>
      <c r="C21" s="24">
        <v>0.5181347150259068</v>
      </c>
      <c r="D21" s="24"/>
      <c r="E21" s="72">
        <v>2</v>
      </c>
      <c r="F21" s="24">
        <v>0.5181347150259068</v>
      </c>
      <c r="G21" s="31"/>
      <c r="H21" s="73" t="s">
        <v>13</v>
      </c>
      <c r="I21" s="72"/>
      <c r="J21" s="31" t="s">
        <v>13</v>
      </c>
    </row>
    <row r="22" spans="1:10" ht="12.75" customHeight="1" x14ac:dyDescent="0.25">
      <c r="A22" s="3" t="s">
        <v>26</v>
      </c>
      <c r="B22" s="72">
        <v>1</v>
      </c>
      <c r="C22" s="24">
        <v>0.48076923076923078</v>
      </c>
      <c r="D22" s="24"/>
      <c r="E22" s="72" t="s">
        <v>13</v>
      </c>
      <c r="F22" s="24" t="s">
        <v>13</v>
      </c>
      <c r="G22" s="31"/>
      <c r="H22" s="73">
        <v>1</v>
      </c>
      <c r="I22" s="72"/>
      <c r="J22" s="31" t="s">
        <v>13</v>
      </c>
    </row>
    <row r="23" spans="1:10" ht="17.25" customHeight="1" x14ac:dyDescent="0.25">
      <c r="A23" s="3" t="s">
        <v>0</v>
      </c>
      <c r="B23" s="72">
        <v>41</v>
      </c>
      <c r="C23" s="24">
        <v>0.9255079006772009</v>
      </c>
      <c r="D23" s="24"/>
      <c r="E23" s="72">
        <v>14</v>
      </c>
      <c r="F23" s="24">
        <v>0.3160270880361174</v>
      </c>
      <c r="G23" s="31"/>
      <c r="H23" s="72">
        <v>17</v>
      </c>
      <c r="I23" s="72"/>
      <c r="J23" s="72">
        <v>10</v>
      </c>
    </row>
    <row r="24" spans="1:10" ht="17.25" customHeight="1" x14ac:dyDescent="0.25">
      <c r="A24" s="9" t="s">
        <v>27</v>
      </c>
      <c r="B24" s="10">
        <v>82</v>
      </c>
      <c r="C24" s="24">
        <v>1.2216924910607865</v>
      </c>
      <c r="D24" s="24"/>
      <c r="E24" s="10">
        <v>38</v>
      </c>
      <c r="F24" s="24">
        <v>0.56615017878426699</v>
      </c>
      <c r="G24" s="31"/>
      <c r="H24" s="10">
        <v>40</v>
      </c>
      <c r="I24" s="72"/>
      <c r="J24" s="10">
        <v>4</v>
      </c>
    </row>
    <row r="25" spans="1:10" ht="12.75" customHeight="1" x14ac:dyDescent="0.25">
      <c r="A25" s="12" t="s">
        <v>28</v>
      </c>
      <c r="B25" s="10">
        <v>75</v>
      </c>
      <c r="C25" s="24">
        <v>1.2917671374440234</v>
      </c>
      <c r="D25" s="24"/>
      <c r="E25" s="10">
        <v>34</v>
      </c>
      <c r="F25" s="24">
        <v>0.58560110230795726</v>
      </c>
      <c r="G25" s="31"/>
      <c r="H25" s="10">
        <v>38</v>
      </c>
      <c r="I25" s="72"/>
      <c r="J25" s="10">
        <v>3</v>
      </c>
    </row>
    <row r="26" spans="1:10" ht="12.75" customHeight="1" x14ac:dyDescent="0.25">
      <c r="A26" s="9" t="s">
        <v>29</v>
      </c>
      <c r="B26" s="10">
        <v>7</v>
      </c>
      <c r="C26" s="24">
        <v>0.77262693156732898</v>
      </c>
      <c r="D26" s="24"/>
      <c r="E26" s="10">
        <v>4</v>
      </c>
      <c r="F26" s="24">
        <v>0.44150110375275936</v>
      </c>
      <c r="G26" s="31"/>
      <c r="H26" s="10">
        <v>2</v>
      </c>
      <c r="I26" s="72"/>
      <c r="J26" s="10">
        <v>1</v>
      </c>
    </row>
    <row r="27" spans="1:10" ht="17.25" customHeight="1" thickBot="1" x14ac:dyDescent="0.3">
      <c r="A27" s="36" t="s">
        <v>30</v>
      </c>
      <c r="B27" s="33">
        <v>123</v>
      </c>
      <c r="C27" s="29">
        <v>1.1039310716208939</v>
      </c>
      <c r="D27" s="74"/>
      <c r="E27" s="33">
        <v>52</v>
      </c>
      <c r="F27" s="74">
        <v>0.46670256686411771</v>
      </c>
      <c r="G27" s="75"/>
      <c r="H27" s="33">
        <v>57</v>
      </c>
      <c r="I27" s="76"/>
      <c r="J27" s="33">
        <v>14</v>
      </c>
    </row>
    <row r="28" spans="1:10" x14ac:dyDescent="0.25">
      <c r="A28" s="2" t="s">
        <v>5</v>
      </c>
    </row>
  </sheetData>
  <mergeCells count="3">
    <mergeCell ref="B4:C4"/>
    <mergeCell ref="E4:J4"/>
    <mergeCell ref="E5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8</vt:i4>
      </vt:variant>
    </vt:vector>
  </HeadingPairs>
  <TitlesOfParts>
    <vt:vector size="8" baseType="lpstr">
      <vt:lpstr>Valdeltagande</vt:lpstr>
      <vt:lpstr>Röstningstidpunkt</vt:lpstr>
      <vt:lpstr>Parti</vt:lpstr>
      <vt:lpstr>Kommun</vt:lpstr>
      <vt:lpstr>Kandidater</vt:lpstr>
      <vt:lpstr>Finland</vt:lpstr>
      <vt:lpstr>Invalda</vt:lpstr>
      <vt:lpstr>Ogilitga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Ålands landskapsregering</dc:creator>
  <cp:lastModifiedBy>Kenth Häggblom</cp:lastModifiedBy>
  <cp:lastPrinted>2024-06-13T13:38:58Z</cp:lastPrinted>
  <dcterms:created xsi:type="dcterms:W3CDTF">2011-01-12T13:13:02Z</dcterms:created>
  <dcterms:modified xsi:type="dcterms:W3CDTF">2024-06-18T14:27:45Z</dcterms:modified>
</cp:coreProperties>
</file>