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49054F4C-6250-4FC4-94FF-0EFDE1FDCB90}" xr6:coauthVersionLast="47" xr6:coauthVersionMax="47" xr10:uidLastSave="{00000000-0000-0000-0000-000000000000}"/>
  <bookViews>
    <workbookView xWindow="-57720" yWindow="-1920" windowWidth="29040" windowHeight="17520" xr2:uid="{74ADEB45-6D62-4CC8-A95E-5BABF5DC5447}"/>
  </bookViews>
  <sheets>
    <sheet name="Participation" sheetId="1" r:id="rId1"/>
    <sheet name="Votes in advance" sheetId="2" r:id="rId2"/>
    <sheet name="Participation by sex" sheetId="3" r:id="rId3"/>
    <sheet name="Blad4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C8" i="2"/>
  <c r="B8" i="2"/>
  <c r="K7" i="2"/>
  <c r="H7" i="2"/>
  <c r="G7" i="2"/>
  <c r="D7" i="2"/>
  <c r="C7" i="2"/>
  <c r="B7" i="2"/>
  <c r="K6" i="2"/>
  <c r="H6" i="2"/>
  <c r="G6" i="2"/>
  <c r="D6" i="2"/>
  <c r="C6" i="2"/>
  <c r="B6" i="2"/>
  <c r="K5" i="2"/>
  <c r="H5" i="2"/>
  <c r="G5" i="2"/>
  <c r="D5" i="2"/>
  <c r="C5" i="2"/>
  <c r="B5" i="2"/>
</calcChain>
</file>

<file path=xl/sharedStrings.xml><?xml version="1.0" encoding="utf-8"?>
<sst xmlns="http://schemas.openxmlformats.org/spreadsheetml/2006/main" count="79" uniqueCount="40">
  <si>
    <t>Participation rate in public elections 1991-2024 per cent</t>
  </si>
  <si>
    <t xml:space="preserve">Legislative </t>
  </si>
  <si>
    <t>Municipal</t>
  </si>
  <si>
    <t>Parliament</t>
  </si>
  <si>
    <t>European</t>
  </si>
  <si>
    <t>Assembly</t>
  </si>
  <si>
    <t>(Finnish)</t>
  </si>
  <si>
    <t>1st round</t>
  </si>
  <si>
    <t>2nd round</t>
  </si>
  <si>
    <t>.</t>
  </si>
  <si>
    <t>Share of votes cast in advance at public elections 1991-2024, per cent</t>
  </si>
  <si>
    <t>Kommunalvalet</t>
  </si>
  <si>
    <t>Lagtingsvalet</t>
  </si>
  <si>
    <t>Riksdagsvalet</t>
  </si>
  <si>
    <t>Presidentvalet</t>
  </si>
  <si>
    <t>EU-valet</t>
  </si>
  <si>
    <t>For more information, please see the following sheets</t>
  </si>
  <si>
    <t>Presidential</t>
  </si>
  <si>
    <t>Statistics Åland</t>
  </si>
  <si>
    <t>Year</t>
  </si>
  <si>
    <t>Updated 2.12.2024</t>
  </si>
  <si>
    <r>
      <t>Source:</t>
    </r>
    <r>
      <rPr>
        <sz val="8"/>
        <color rgb="FF000000"/>
        <rFont val="Calibri"/>
        <family val="2"/>
      </rPr>
      <t xml:space="preserve"> </t>
    </r>
    <r>
      <rPr>
        <sz val="8"/>
        <color indexed="8"/>
        <rFont val="Calibri"/>
        <family val="2"/>
      </rPr>
      <t>Statistics Åland, Election Statistics</t>
    </r>
  </si>
  <si>
    <t>Females</t>
  </si>
  <si>
    <t>Males</t>
  </si>
  <si>
    <t xml:space="preserve"> 1994
1st round</t>
  </si>
  <si>
    <t xml:space="preserve"> 2000
1st round</t>
  </si>
  <si>
    <t xml:space="preserve"> 2006
1st round</t>
  </si>
  <si>
    <t xml:space="preserve"> 2012
1st round</t>
  </si>
  <si>
    <t xml:space="preserve"> 2018
1st round</t>
  </si>
  <si>
    <t xml:space="preserve"> 2024
1st round</t>
  </si>
  <si>
    <t xml:space="preserve"> 1994
2nd round</t>
  </si>
  <si>
    <t xml:space="preserve"> 2000
2nd round</t>
  </si>
  <si>
    <t xml:space="preserve"> 2006
2nd round</t>
  </si>
  <si>
    <t xml:space="preserve"> 2012
2nd round</t>
  </si>
  <si>
    <t xml:space="preserve"> 2024
2nd round</t>
  </si>
  <si>
    <t>Participation by sex in the elections for the Legislative Assembly 1991-2023</t>
  </si>
  <si>
    <t>Participation by sex in the elctions for the Finnish Parliament 1991-2023</t>
  </si>
  <si>
    <t>Participation by sex in the presidential elections 1994-2024</t>
  </si>
  <si>
    <t>Participation by sex in the elections for the European Parliament 1996-2024</t>
  </si>
  <si>
    <t>Participation by sex in the municipal elections 1991-2023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</si>
</sst>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8"/>
      <color theme="1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b/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3" fillId="0" borderId="0" xfId="1" applyFont="1"/>
    <xf numFmtId="0" fontId="1" fillId="2" borderId="0" xfId="0" applyFont="1" applyFill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6" fillId="0" borderId="1" xfId="0" applyFont="1" applyBorder="1" applyProtection="1">
      <protection locked="0"/>
    </xf>
    <xf numFmtId="0" fontId="6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right"/>
      <protection locked="0"/>
    </xf>
    <xf numFmtId="0" fontId="7" fillId="0" borderId="0" xfId="0" applyFont="1"/>
    <xf numFmtId="0" fontId="7" fillId="0" borderId="0" xfId="0" applyFont="1" applyAlignment="1" applyProtection="1">
      <alignment horizontal="righ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4" fontId="6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6" fillId="0" borderId="0" xfId="0" applyNumberFormat="1" applyFont="1"/>
    <xf numFmtId="0" fontId="8" fillId="0" borderId="1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10" fillId="0" borderId="0" xfId="0" applyFont="1" applyAlignment="1" applyProtection="1">
      <alignment horizontal="left"/>
      <protection locked="0"/>
    </xf>
    <xf numFmtId="1" fontId="6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  <xf numFmtId="1" fontId="6" fillId="0" borderId="2" xfId="0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 applyProtection="1">
      <alignment horizontal="right"/>
      <protection locked="0"/>
    </xf>
    <xf numFmtId="164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right"/>
      <protection locked="0"/>
    </xf>
    <xf numFmtId="0" fontId="3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6" fillId="0" borderId="2" xfId="0" applyNumberFormat="1" applyFont="1" applyBorder="1"/>
    <xf numFmtId="164" fontId="3" fillId="0" borderId="2" xfId="0" applyNumberFormat="1" applyFont="1" applyBorder="1"/>
    <xf numFmtId="1" fontId="3" fillId="0" borderId="2" xfId="0" applyNumberFormat="1" applyFont="1" applyBorder="1"/>
    <xf numFmtId="0" fontId="8" fillId="0" borderId="0" xfId="0" applyFont="1" applyAlignment="1" applyProtection="1">
      <alignment horizontal="left"/>
      <protection locked="0"/>
    </xf>
    <xf numFmtId="0" fontId="1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 xr:uid="{23E1D191-FED4-457C-A0DE-2D7C10405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3149606299212E-2"/>
          <c:y val="9.305407924926816E-2"/>
          <c:w val="0.90851184810689889"/>
          <c:h val="0.80712582945480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Blad4!$C$3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Blad4!$B$4:$B$12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Blad4!$C$4:$C$12</c:f>
              <c:numCache>
                <c:formatCode>General</c:formatCode>
                <c:ptCount val="9"/>
                <c:pt idx="0">
                  <c:v>63.1</c:v>
                </c:pt>
                <c:pt idx="1">
                  <c:v>63.4</c:v>
                </c:pt>
                <c:pt idx="2">
                  <c:v>67.8</c:v>
                </c:pt>
                <c:pt idx="3">
                  <c:v>70.099999999999994</c:v>
                </c:pt>
                <c:pt idx="4">
                  <c:v>68.3</c:v>
                </c:pt>
                <c:pt idx="5">
                  <c:v>66.7</c:v>
                </c:pt>
                <c:pt idx="6">
                  <c:v>70.099999999999994</c:v>
                </c:pt>
                <c:pt idx="7">
                  <c:v>68.400000000000006</c:v>
                </c:pt>
                <c:pt idx="8">
                  <c:v>66.599999999999994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3-4F36-9DD2-364FDDA0DF88}"/>
            </c:ext>
          </c:extLst>
        </c:ser>
        <c:ser>
          <c:idx val="1"/>
          <c:order val="1"/>
          <c:tx>
            <c:strRef>
              <c:f>Blad4!$D$3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Blad4!$B$4:$B$12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Blad4!$D$4:$D$12</c:f>
              <c:numCache>
                <c:formatCode>General</c:formatCode>
                <c:ptCount val="9"/>
                <c:pt idx="0">
                  <c:v>62.3</c:v>
                </c:pt>
                <c:pt idx="1">
                  <c:v>60.9</c:v>
                </c:pt>
                <c:pt idx="2">
                  <c:v>64.599999999999994</c:v>
                </c:pt>
                <c:pt idx="3">
                  <c:v>66.7</c:v>
                </c:pt>
                <c:pt idx="4">
                  <c:v>64.400000000000006</c:v>
                </c:pt>
                <c:pt idx="5">
                  <c:v>61.8</c:v>
                </c:pt>
                <c:pt idx="6">
                  <c:v>64.599999999999994</c:v>
                </c:pt>
                <c:pt idx="7">
                  <c:v>64.3</c:v>
                </c:pt>
                <c:pt idx="8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3-4F36-9DD2-364FDDA0D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58199464"/>
        <c:axId val="758199104"/>
      </c:barChart>
      <c:catAx>
        <c:axId val="75819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104"/>
        <c:crosses val="autoZero"/>
        <c:auto val="1"/>
        <c:lblAlgn val="ctr"/>
        <c:lblOffset val="100"/>
        <c:noMultiLvlLbl val="0"/>
      </c:catAx>
      <c:valAx>
        <c:axId val="758199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8.13832697142365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4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573084957786882"/>
          <c:y val="0.10739827246364847"/>
          <c:w val="0.21552755905511811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3149606299212E-2"/>
          <c:y val="8.8425561629415797E-2"/>
          <c:w val="0.89019685039370078"/>
          <c:h val="0.81175456972577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Blad4!$C$16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Blad4!$B$17:$B$25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Blad4!$C$17:$C$25</c:f>
              <c:numCache>
                <c:formatCode>General</c:formatCode>
                <c:ptCount val="9"/>
                <c:pt idx="0">
                  <c:v>62.9</c:v>
                </c:pt>
                <c:pt idx="1">
                  <c:v>63.6</c:v>
                </c:pt>
                <c:pt idx="2">
                  <c:v>67.400000000000006</c:v>
                </c:pt>
                <c:pt idx="3">
                  <c:v>69.099999999999994</c:v>
                </c:pt>
                <c:pt idx="4">
                  <c:v>69.8</c:v>
                </c:pt>
                <c:pt idx="5">
                  <c:v>69</c:v>
                </c:pt>
                <c:pt idx="6">
                  <c:v>72.599999999999994</c:v>
                </c:pt>
                <c:pt idx="7">
                  <c:v>71.3</c:v>
                </c:pt>
                <c:pt idx="8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B-4C17-AEEE-43A1FC06F9E8}"/>
            </c:ext>
          </c:extLst>
        </c:ser>
        <c:ser>
          <c:idx val="1"/>
          <c:order val="1"/>
          <c:tx>
            <c:strRef>
              <c:f>Blad4!$D$16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Blad4!$B$17:$B$25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Blad4!$D$17:$D$25</c:f>
              <c:numCache>
                <c:formatCode>General</c:formatCode>
                <c:ptCount val="9"/>
                <c:pt idx="0">
                  <c:v>61.8</c:v>
                </c:pt>
                <c:pt idx="1">
                  <c:v>61.4</c:v>
                </c:pt>
                <c:pt idx="2">
                  <c:v>64.400000000000006</c:v>
                </c:pt>
                <c:pt idx="3">
                  <c:v>66</c:v>
                </c:pt>
                <c:pt idx="4">
                  <c:v>65.8</c:v>
                </c:pt>
                <c:pt idx="5">
                  <c:v>64.7</c:v>
                </c:pt>
                <c:pt idx="6">
                  <c:v>68.2</c:v>
                </c:pt>
                <c:pt idx="7">
                  <c:v>68</c:v>
                </c:pt>
                <c:pt idx="8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B-4C17-AEEE-43A1FC0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58199464"/>
        <c:axId val="758199104"/>
      </c:barChart>
      <c:catAx>
        <c:axId val="75819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104"/>
        <c:crosses val="autoZero"/>
        <c:auto val="1"/>
        <c:lblAlgn val="ctr"/>
        <c:lblOffset val="100"/>
        <c:noMultiLvlLbl val="0"/>
      </c:catAx>
      <c:valAx>
        <c:axId val="758199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8.13832697142365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4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834728076572852"/>
          <c:y val="9.8487209284147226E-2"/>
          <c:w val="0.21552755905511811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3149606299212E-2"/>
          <c:y val="9.2749452830024157E-2"/>
          <c:w val="0.90851184810689889"/>
          <c:h val="0.80743035027598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Blad4!$C$29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Blad4!$B$30:$B$38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Blad4!$C$30:$C$38</c:f>
              <c:numCache>
                <c:formatCode>General</c:formatCode>
                <c:ptCount val="9"/>
                <c:pt idx="0">
                  <c:v>52.1</c:v>
                </c:pt>
                <c:pt idx="1">
                  <c:v>54.5</c:v>
                </c:pt>
                <c:pt idx="2">
                  <c:v>55.8</c:v>
                </c:pt>
                <c:pt idx="3" formatCode="0.0">
                  <c:v>63.687262547490498</c:v>
                </c:pt>
                <c:pt idx="4">
                  <c:v>59.9</c:v>
                </c:pt>
                <c:pt idx="5">
                  <c:v>54.1</c:v>
                </c:pt>
                <c:pt idx="6">
                  <c:v>60.6</c:v>
                </c:pt>
                <c:pt idx="7">
                  <c:v>63.1</c:v>
                </c:pt>
                <c:pt idx="8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7-4182-AE27-45B1D4D94ED3}"/>
            </c:ext>
          </c:extLst>
        </c:ser>
        <c:ser>
          <c:idx val="1"/>
          <c:order val="1"/>
          <c:tx>
            <c:strRef>
              <c:f>Blad4!$D$29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Blad4!$B$30:$B$38</c:f>
              <c:numCache>
                <c:formatCode>General</c:formatCode>
                <c:ptCount val="9"/>
                <c:pt idx="0">
                  <c:v>1991</c:v>
                </c:pt>
                <c:pt idx="1">
                  <c:v>1995</c:v>
                </c:pt>
                <c:pt idx="2">
                  <c:v>1999</c:v>
                </c:pt>
                <c:pt idx="3">
                  <c:v>2003</c:v>
                </c:pt>
                <c:pt idx="4">
                  <c:v>2007</c:v>
                </c:pt>
                <c:pt idx="5">
                  <c:v>2011</c:v>
                </c:pt>
                <c:pt idx="6">
                  <c:v>2015</c:v>
                </c:pt>
                <c:pt idx="7">
                  <c:v>2019</c:v>
                </c:pt>
                <c:pt idx="8">
                  <c:v>2023</c:v>
                </c:pt>
              </c:numCache>
            </c:numRef>
          </c:cat>
          <c:val>
            <c:numRef>
              <c:f>Blad4!$D$30:$D$38</c:f>
              <c:numCache>
                <c:formatCode>General</c:formatCode>
                <c:ptCount val="9"/>
                <c:pt idx="0">
                  <c:v>49.5</c:v>
                </c:pt>
                <c:pt idx="1">
                  <c:v>49.7</c:v>
                </c:pt>
                <c:pt idx="2">
                  <c:v>53.7</c:v>
                </c:pt>
                <c:pt idx="3" formatCode="0.0">
                  <c:v>56.638762318533431</c:v>
                </c:pt>
                <c:pt idx="4">
                  <c:v>53.9</c:v>
                </c:pt>
                <c:pt idx="5">
                  <c:v>47.9</c:v>
                </c:pt>
                <c:pt idx="6">
                  <c:v>55.1</c:v>
                </c:pt>
                <c:pt idx="7">
                  <c:v>56.1</c:v>
                </c:pt>
                <c:pt idx="8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7-4182-AE27-45B1D4D94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58199464"/>
        <c:axId val="758199104"/>
      </c:barChart>
      <c:catAx>
        <c:axId val="75819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104"/>
        <c:crosses val="autoZero"/>
        <c:auto val="1"/>
        <c:lblAlgn val="ctr"/>
        <c:lblOffset val="100"/>
        <c:noMultiLvlLbl val="0"/>
      </c:catAx>
      <c:valAx>
        <c:axId val="758199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8.13832697142365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4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834728076572852"/>
          <c:y val="0.10284667904883983"/>
          <c:w val="0.21552755905511811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3149606299212E-2"/>
          <c:y val="0.11489774922941304"/>
          <c:w val="0.90851184810689889"/>
          <c:h val="0.74290930794667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Blad4!$C$42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Blad4!$B$43:$B$53</c:f>
              <c:strCache>
                <c:ptCount val="11"/>
                <c:pt idx="0">
                  <c:v> 1994
1st round</c:v>
                </c:pt>
                <c:pt idx="1">
                  <c:v> 1994
2nd round</c:v>
                </c:pt>
                <c:pt idx="2">
                  <c:v> 2000
1st round</c:v>
                </c:pt>
                <c:pt idx="3">
                  <c:v> 2000
2nd round</c:v>
                </c:pt>
                <c:pt idx="4">
                  <c:v> 2006
1st round</c:v>
                </c:pt>
                <c:pt idx="5">
                  <c:v> 2006
2nd round</c:v>
                </c:pt>
                <c:pt idx="6">
                  <c:v> 2012
1st round</c:v>
                </c:pt>
                <c:pt idx="7">
                  <c:v> 2012
2nd round</c:v>
                </c:pt>
                <c:pt idx="8">
                  <c:v> 2018
1st round</c:v>
                </c:pt>
                <c:pt idx="9">
                  <c:v> 2024
1st round</c:v>
                </c:pt>
                <c:pt idx="10">
                  <c:v> 2024
2nd round</c:v>
                </c:pt>
              </c:strCache>
            </c:strRef>
          </c:cat>
          <c:val>
            <c:numRef>
              <c:f>Blad4!$C$43:$C$53</c:f>
              <c:numCache>
                <c:formatCode>General</c:formatCode>
                <c:ptCount val="11"/>
                <c:pt idx="0">
                  <c:v>70.599999999999994</c:v>
                </c:pt>
                <c:pt idx="1">
                  <c:v>76.5</c:v>
                </c:pt>
                <c:pt idx="2">
                  <c:v>62.9</c:v>
                </c:pt>
                <c:pt idx="3">
                  <c:v>64.8</c:v>
                </c:pt>
                <c:pt idx="4">
                  <c:v>63.6</c:v>
                </c:pt>
                <c:pt idx="5">
                  <c:v>66.900000000000006</c:v>
                </c:pt>
                <c:pt idx="6">
                  <c:v>60.2</c:v>
                </c:pt>
                <c:pt idx="7">
                  <c:v>60.4</c:v>
                </c:pt>
                <c:pt idx="8">
                  <c:v>62.3</c:v>
                </c:pt>
                <c:pt idx="9">
                  <c:v>68.2</c:v>
                </c:pt>
                <c:pt idx="10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2-493A-B860-938BD28F6E80}"/>
            </c:ext>
          </c:extLst>
        </c:ser>
        <c:ser>
          <c:idx val="1"/>
          <c:order val="1"/>
          <c:tx>
            <c:strRef>
              <c:f>Blad4!$D$42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Blad4!$B$43:$B$53</c:f>
              <c:strCache>
                <c:ptCount val="11"/>
                <c:pt idx="0">
                  <c:v> 1994
1st round</c:v>
                </c:pt>
                <c:pt idx="1">
                  <c:v> 1994
2nd round</c:v>
                </c:pt>
                <c:pt idx="2">
                  <c:v> 2000
1st round</c:v>
                </c:pt>
                <c:pt idx="3">
                  <c:v> 2000
2nd round</c:v>
                </c:pt>
                <c:pt idx="4">
                  <c:v> 2006
1st round</c:v>
                </c:pt>
                <c:pt idx="5">
                  <c:v> 2006
2nd round</c:v>
                </c:pt>
                <c:pt idx="6">
                  <c:v> 2012
1st round</c:v>
                </c:pt>
                <c:pt idx="7">
                  <c:v> 2012
2nd round</c:v>
                </c:pt>
                <c:pt idx="8">
                  <c:v> 2018
1st round</c:v>
                </c:pt>
                <c:pt idx="9">
                  <c:v> 2024
1st round</c:v>
                </c:pt>
                <c:pt idx="10">
                  <c:v> 2024
2nd round</c:v>
                </c:pt>
              </c:strCache>
            </c:strRef>
          </c:cat>
          <c:val>
            <c:numRef>
              <c:f>Blad4!$D$43:$D$53</c:f>
              <c:numCache>
                <c:formatCode>General</c:formatCode>
                <c:ptCount val="11"/>
                <c:pt idx="0">
                  <c:v>69.900000000000006</c:v>
                </c:pt>
                <c:pt idx="1">
                  <c:v>72</c:v>
                </c:pt>
                <c:pt idx="2">
                  <c:v>55</c:v>
                </c:pt>
                <c:pt idx="3">
                  <c:v>58.2</c:v>
                </c:pt>
                <c:pt idx="4">
                  <c:v>51.5</c:v>
                </c:pt>
                <c:pt idx="5">
                  <c:v>56.6</c:v>
                </c:pt>
                <c:pt idx="6">
                  <c:v>52.4</c:v>
                </c:pt>
                <c:pt idx="7">
                  <c:v>51.1</c:v>
                </c:pt>
                <c:pt idx="8">
                  <c:v>54.9</c:v>
                </c:pt>
                <c:pt idx="9">
                  <c:v>61</c:v>
                </c:pt>
                <c:pt idx="10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2-493A-B860-938BD28F6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58199464"/>
        <c:axId val="758199104"/>
      </c:barChart>
      <c:catAx>
        <c:axId val="75819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104"/>
        <c:crosses val="autoZero"/>
        <c:auto val="1"/>
        <c:lblAlgn val="ctr"/>
        <c:lblOffset val="100"/>
        <c:noMultiLvlLbl val="0"/>
      </c:catAx>
      <c:valAx>
        <c:axId val="758199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8.13832697142365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4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834733158355203"/>
          <c:y val="0.11613556142472786"/>
          <c:w val="0.21552755905511811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3149606299212E-2"/>
          <c:y val="9.2749452830024157E-2"/>
          <c:w val="0.90851184810689889"/>
          <c:h val="0.80743035027598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Blad4!$C$57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Blad4!$B$58:$B$64</c:f>
              <c:numCache>
                <c:formatCode>General</c:formatCode>
                <c:ptCount val="7"/>
                <c:pt idx="0">
                  <c:v>1996</c:v>
                </c:pt>
                <c:pt idx="1">
                  <c:v>1999</c:v>
                </c:pt>
                <c:pt idx="2">
                  <c:v>2004</c:v>
                </c:pt>
                <c:pt idx="3">
                  <c:v>2009</c:v>
                </c:pt>
                <c:pt idx="4">
                  <c:v>2014</c:v>
                </c:pt>
                <c:pt idx="5">
                  <c:v>2019</c:v>
                </c:pt>
                <c:pt idx="6">
                  <c:v>2024</c:v>
                </c:pt>
              </c:numCache>
            </c:numRef>
          </c:cat>
          <c:val>
            <c:numRef>
              <c:f>Blad4!$C$58:$C$64</c:f>
              <c:numCache>
                <c:formatCode>General</c:formatCode>
                <c:ptCount val="7"/>
                <c:pt idx="0">
                  <c:v>46.4</c:v>
                </c:pt>
                <c:pt idx="1">
                  <c:v>22.3</c:v>
                </c:pt>
                <c:pt idx="2">
                  <c:v>38.200000000000003</c:v>
                </c:pt>
                <c:pt idx="3">
                  <c:v>51.5</c:v>
                </c:pt>
                <c:pt idx="4">
                  <c:v>61.1</c:v>
                </c:pt>
                <c:pt idx="5">
                  <c:v>53.9</c:v>
                </c:pt>
                <c:pt idx="6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B-4B4A-8468-B65BDF9A876B}"/>
            </c:ext>
          </c:extLst>
        </c:ser>
        <c:ser>
          <c:idx val="1"/>
          <c:order val="1"/>
          <c:tx>
            <c:strRef>
              <c:f>Blad4!$D$57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Blad4!$B$58:$B$64</c:f>
              <c:numCache>
                <c:formatCode>General</c:formatCode>
                <c:ptCount val="7"/>
                <c:pt idx="0">
                  <c:v>1996</c:v>
                </c:pt>
                <c:pt idx="1">
                  <c:v>1999</c:v>
                </c:pt>
                <c:pt idx="2">
                  <c:v>2004</c:v>
                </c:pt>
                <c:pt idx="3">
                  <c:v>2009</c:v>
                </c:pt>
                <c:pt idx="4">
                  <c:v>2014</c:v>
                </c:pt>
                <c:pt idx="5">
                  <c:v>2019</c:v>
                </c:pt>
                <c:pt idx="6">
                  <c:v>2024</c:v>
                </c:pt>
              </c:numCache>
            </c:numRef>
          </c:cat>
          <c:val>
            <c:numRef>
              <c:f>Blad4!$D$58:$D$64</c:f>
              <c:numCache>
                <c:formatCode>General</c:formatCode>
                <c:ptCount val="7"/>
                <c:pt idx="0">
                  <c:v>42.2</c:v>
                </c:pt>
                <c:pt idx="1">
                  <c:v>21.3</c:v>
                </c:pt>
                <c:pt idx="2">
                  <c:v>32.799999999999997</c:v>
                </c:pt>
                <c:pt idx="3">
                  <c:v>44.7</c:v>
                </c:pt>
                <c:pt idx="4">
                  <c:v>53.4</c:v>
                </c:pt>
                <c:pt idx="5">
                  <c:v>47.7</c:v>
                </c:pt>
                <c:pt idx="6">
                  <c:v>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B-4B4A-8468-B65BDF9A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758199464"/>
        <c:axId val="758199104"/>
      </c:barChart>
      <c:catAx>
        <c:axId val="75819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104"/>
        <c:crosses val="autoZero"/>
        <c:auto val="1"/>
        <c:lblAlgn val="ctr"/>
        <c:lblOffset val="100"/>
        <c:noMultiLvlLbl val="0"/>
      </c:catAx>
      <c:valAx>
        <c:axId val="758199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8.13832697142365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5819946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834728076572852"/>
          <c:y val="0.10284667904883983"/>
          <c:w val="0.21552755905511811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173355</xdr:rowOff>
    </xdr:from>
    <xdr:to>
      <xdr:col>7</xdr:col>
      <xdr:colOff>590550</xdr:colOff>
      <xdr:row>39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69D0BE-EFCD-4755-BB63-14CEEDAC8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7</xdr:col>
      <xdr:colOff>590550</xdr:colOff>
      <xdr:row>18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2C4EBC-83C0-47A4-847C-5758AFE5A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43</xdr:row>
      <xdr:rowOff>11430</xdr:rowOff>
    </xdr:from>
    <xdr:to>
      <xdr:col>7</xdr:col>
      <xdr:colOff>590551</xdr:colOff>
      <xdr:row>58</xdr:row>
      <xdr:rowOff>163830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410E3CC-9AF5-48B0-BFBC-45360DF5E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19050</xdr:rowOff>
    </xdr:from>
    <xdr:to>
      <xdr:col>7</xdr:col>
      <xdr:colOff>590550</xdr:colOff>
      <xdr:row>78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C0E6ED4-42BD-4AFA-A567-44E8C36CF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83</xdr:row>
      <xdr:rowOff>9525</xdr:rowOff>
    </xdr:from>
    <xdr:to>
      <xdr:col>7</xdr:col>
      <xdr:colOff>590550</xdr:colOff>
      <xdr:row>98</xdr:row>
      <xdr:rowOff>161925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9790F96-FB3C-4D7A-A394-DDB7FC654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089E-7D8F-4B1E-BCAE-1D0DA2C2D3E8}">
  <dimension ref="A1:K15"/>
  <sheetViews>
    <sheetView showGridLines="0" tabSelected="1" workbookViewId="0">
      <selection activeCell="G28" sqref="G28"/>
    </sheetView>
  </sheetViews>
  <sheetFormatPr defaultRowHeight="13.8" customHeight="1" x14ac:dyDescent="0.25"/>
  <cols>
    <col min="1" max="1" width="6.88671875" style="1" customWidth="1"/>
    <col min="2" max="2" width="9.33203125" style="1" customWidth="1"/>
    <col min="3" max="3" width="8.88671875" style="1"/>
    <col min="4" max="4" width="9.21875" style="1" customWidth="1"/>
    <col min="5" max="5" width="3.6640625" style="1" customWidth="1"/>
    <col min="6" max="8" width="8.88671875" style="1"/>
    <col min="9" max="9" width="3.6640625" style="1" customWidth="1"/>
    <col min="10" max="10" width="8.88671875" style="1"/>
    <col min="11" max="11" width="11.44140625" style="1" customWidth="1"/>
    <col min="12" max="16384" width="8.88671875" style="1"/>
  </cols>
  <sheetData>
    <row r="1" spans="1:11" ht="13.8" customHeight="1" x14ac:dyDescent="0.25">
      <c r="A1" s="2" t="s">
        <v>18</v>
      </c>
      <c r="E1" s="3" t="s">
        <v>16</v>
      </c>
      <c r="F1" s="3"/>
      <c r="G1" s="3"/>
      <c r="H1" s="3"/>
      <c r="I1" s="3"/>
      <c r="J1" s="3"/>
    </row>
    <row r="2" spans="1:11" ht="29.4" customHeight="1" thickBot="1" x14ac:dyDescent="0.35">
      <c r="A2" s="5" t="s">
        <v>0</v>
      </c>
      <c r="B2" s="21"/>
      <c r="C2" s="6"/>
      <c r="D2" s="6"/>
      <c r="E2" s="6"/>
      <c r="F2" s="6"/>
      <c r="G2" s="6"/>
      <c r="H2" s="6"/>
      <c r="I2" s="6"/>
      <c r="J2" s="6"/>
      <c r="K2" s="6"/>
    </row>
    <row r="3" spans="1:11" ht="13.8" customHeight="1" x14ac:dyDescent="0.25">
      <c r="A3" s="7" t="s">
        <v>19</v>
      </c>
      <c r="B3" s="36" t="s">
        <v>1</v>
      </c>
      <c r="C3" s="36" t="s">
        <v>2</v>
      </c>
      <c r="D3" s="36" t="s">
        <v>3</v>
      </c>
      <c r="E3" s="20"/>
      <c r="F3" s="9" t="s">
        <v>19</v>
      </c>
      <c r="G3" s="44" t="s">
        <v>17</v>
      </c>
      <c r="H3" s="45"/>
      <c r="I3" s="20"/>
      <c r="J3" s="9" t="s">
        <v>19</v>
      </c>
      <c r="K3" s="36" t="s">
        <v>4</v>
      </c>
    </row>
    <row r="4" spans="1:11" ht="13.8" customHeight="1" x14ac:dyDescent="0.25">
      <c r="A4" s="10"/>
      <c r="B4" s="37" t="s">
        <v>5</v>
      </c>
      <c r="C4" s="11"/>
      <c r="D4" s="37" t="s">
        <v>6</v>
      </c>
      <c r="E4" s="10"/>
      <c r="F4" s="10"/>
      <c r="G4" s="38" t="s">
        <v>7</v>
      </c>
      <c r="H4" s="38" t="s">
        <v>8</v>
      </c>
      <c r="I4" s="10"/>
      <c r="J4" s="10"/>
      <c r="K4" s="8" t="s">
        <v>3</v>
      </c>
    </row>
    <row r="5" spans="1:11" ht="13.8" customHeight="1" x14ac:dyDescent="0.25">
      <c r="A5" s="30">
        <v>1991</v>
      </c>
      <c r="B5" s="31">
        <v>62.4</v>
      </c>
      <c r="C5" s="31">
        <v>62.61</v>
      </c>
      <c r="D5" s="31">
        <v>50.8</v>
      </c>
      <c r="E5" s="31"/>
      <c r="F5" s="32">
        <v>1994</v>
      </c>
      <c r="G5" s="33">
        <v>70.3</v>
      </c>
      <c r="H5" s="34">
        <v>74.3</v>
      </c>
      <c r="I5" s="34"/>
      <c r="J5" s="35">
        <v>1996</v>
      </c>
      <c r="K5" s="34">
        <v>44.4</v>
      </c>
    </row>
    <row r="6" spans="1:11" ht="13.8" customHeight="1" x14ac:dyDescent="0.25">
      <c r="A6" s="12">
        <v>1995</v>
      </c>
      <c r="B6" s="15">
        <v>62.5</v>
      </c>
      <c r="C6" s="15">
        <v>62.2</v>
      </c>
      <c r="D6" s="15">
        <v>52.1</v>
      </c>
      <c r="E6" s="13"/>
      <c r="F6" s="14">
        <v>2000</v>
      </c>
      <c r="G6" s="15">
        <v>59.1</v>
      </c>
      <c r="H6" s="16">
        <v>61.58186187441229</v>
      </c>
      <c r="I6" s="16"/>
      <c r="J6" s="17">
        <v>1999</v>
      </c>
      <c r="K6" s="16">
        <v>21.8</v>
      </c>
    </row>
    <row r="7" spans="1:11" ht="13.8" customHeight="1" x14ac:dyDescent="0.25">
      <c r="A7" s="12">
        <v>1999</v>
      </c>
      <c r="B7" s="16">
        <v>66</v>
      </c>
      <c r="C7" s="16">
        <v>66.201526079230689</v>
      </c>
      <c r="D7" s="15">
        <v>54.8</v>
      </c>
      <c r="E7" s="13"/>
      <c r="F7" s="14">
        <v>2006</v>
      </c>
      <c r="G7" s="16">
        <v>57.685048206907105</v>
      </c>
      <c r="H7" s="16">
        <v>61.862980156098558</v>
      </c>
      <c r="I7" s="16"/>
      <c r="J7" s="17">
        <v>2004</v>
      </c>
      <c r="K7" s="16">
        <v>35.613856342333165</v>
      </c>
    </row>
    <row r="8" spans="1:11" ht="13.8" customHeight="1" x14ac:dyDescent="0.25">
      <c r="A8" s="12">
        <v>2003</v>
      </c>
      <c r="B8" s="16">
        <v>67.599999999999994</v>
      </c>
      <c r="C8" s="16">
        <v>68.400000000000006</v>
      </c>
      <c r="D8" s="16">
        <v>60.265445753382373</v>
      </c>
      <c r="E8" s="13"/>
      <c r="F8" s="14">
        <v>2012</v>
      </c>
      <c r="G8" s="15">
        <v>56.4</v>
      </c>
      <c r="H8" s="16">
        <v>55.8</v>
      </c>
      <c r="I8" s="16"/>
      <c r="J8" s="17">
        <v>2009</v>
      </c>
      <c r="K8" s="16">
        <v>48.2</v>
      </c>
    </row>
    <row r="9" spans="1:11" ht="13.8" customHeight="1" x14ac:dyDescent="0.25">
      <c r="A9" s="12">
        <v>2007</v>
      </c>
      <c r="B9" s="15">
        <v>67.8</v>
      </c>
      <c r="C9" s="15">
        <v>66.400000000000006</v>
      </c>
      <c r="D9" s="16">
        <v>57</v>
      </c>
      <c r="E9" s="13"/>
      <c r="F9" s="14">
        <v>2018</v>
      </c>
      <c r="G9" s="15">
        <v>58.7</v>
      </c>
      <c r="H9" s="16" t="s">
        <v>9</v>
      </c>
      <c r="I9" s="16"/>
      <c r="J9" s="17">
        <v>2014</v>
      </c>
      <c r="K9" s="16">
        <v>57.3</v>
      </c>
    </row>
    <row r="10" spans="1:11" ht="17.399999999999999" customHeight="1" x14ac:dyDescent="0.25">
      <c r="A10" s="12">
        <v>2011</v>
      </c>
      <c r="B10" s="15">
        <v>66.900000000000006</v>
      </c>
      <c r="C10" s="15">
        <v>64.3</v>
      </c>
      <c r="D10" s="16">
        <v>51.1</v>
      </c>
      <c r="E10" s="13"/>
      <c r="F10" s="14">
        <v>2024</v>
      </c>
      <c r="G10" s="15">
        <v>64.7</v>
      </c>
      <c r="H10" s="16">
        <v>65.3</v>
      </c>
      <c r="I10" s="16"/>
      <c r="J10" s="17">
        <v>2019</v>
      </c>
      <c r="K10" s="16">
        <v>50.8</v>
      </c>
    </row>
    <row r="11" spans="1:11" ht="13.8" customHeight="1" x14ac:dyDescent="0.25">
      <c r="A11" s="12">
        <v>2015</v>
      </c>
      <c r="B11" s="15">
        <v>70.400000000000006</v>
      </c>
      <c r="C11" s="15">
        <v>67.400000000000006</v>
      </c>
      <c r="D11" s="16">
        <v>57.9</v>
      </c>
      <c r="E11" s="13"/>
      <c r="F11" s="6"/>
      <c r="G11" s="6"/>
      <c r="H11" s="6"/>
      <c r="I11" s="6"/>
      <c r="J11" s="6">
        <v>2024</v>
      </c>
      <c r="K11" s="18">
        <v>49</v>
      </c>
    </row>
    <row r="12" spans="1:11" ht="13.8" customHeight="1" x14ac:dyDescent="0.25">
      <c r="A12" s="12">
        <v>2019</v>
      </c>
      <c r="B12" s="15">
        <v>69.7</v>
      </c>
      <c r="C12" s="15">
        <v>66.400000000000006</v>
      </c>
      <c r="D12" s="16">
        <v>59.7</v>
      </c>
      <c r="E12" s="13"/>
      <c r="F12" s="6"/>
      <c r="G12" s="6"/>
      <c r="H12" s="6"/>
      <c r="I12" s="6"/>
      <c r="J12" s="6"/>
      <c r="K12" s="6"/>
    </row>
    <row r="13" spans="1:11" ht="13.8" customHeight="1" thickBot="1" x14ac:dyDescent="0.3">
      <c r="A13" s="12">
        <v>2023</v>
      </c>
      <c r="B13" s="15">
        <v>68.3</v>
      </c>
      <c r="C13" s="15">
        <v>64</v>
      </c>
      <c r="D13" s="16">
        <v>59.7</v>
      </c>
      <c r="E13" s="13"/>
      <c r="F13" s="6"/>
      <c r="G13" s="6"/>
      <c r="H13" s="6"/>
      <c r="I13" s="6"/>
      <c r="J13" s="6"/>
      <c r="K13" s="6"/>
    </row>
    <row r="14" spans="1:11" ht="13.8" customHeight="1" x14ac:dyDescent="0.25">
      <c r="A14" s="19" t="s">
        <v>21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13.8" customHeight="1" x14ac:dyDescent="0.25">
      <c r="A15" s="4" t="s">
        <v>20</v>
      </c>
    </row>
  </sheetData>
  <mergeCells count="1"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6523C-EB31-43EF-91D8-3035E692CA26}">
  <dimension ref="A1:K15"/>
  <sheetViews>
    <sheetView showGridLines="0" workbookViewId="0">
      <selection activeCell="C22" sqref="C22"/>
    </sheetView>
  </sheetViews>
  <sheetFormatPr defaultRowHeight="13.8" customHeight="1" x14ac:dyDescent="0.25"/>
  <cols>
    <col min="1" max="1" width="6.109375" style="1" customWidth="1"/>
    <col min="2" max="2" width="9.21875" style="1" customWidth="1"/>
    <col min="3" max="3" width="8.88671875" style="1"/>
    <col min="4" max="4" width="9.33203125" style="1" customWidth="1"/>
    <col min="5" max="5" width="3.6640625" style="1" customWidth="1"/>
    <col min="6" max="8" width="8.88671875" style="1"/>
    <col min="9" max="9" width="3.6640625" style="1" customWidth="1"/>
    <col min="10" max="10" width="8.88671875" style="1"/>
    <col min="11" max="11" width="9.33203125" style="1" customWidth="1"/>
    <col min="12" max="16384" width="8.88671875" style="1"/>
  </cols>
  <sheetData>
    <row r="1" spans="1:11" ht="13.8" customHeight="1" x14ac:dyDescent="0.25">
      <c r="A1" s="2" t="s">
        <v>18</v>
      </c>
    </row>
    <row r="2" spans="1:11" ht="29.4" customHeight="1" thickBot="1" x14ac:dyDescent="0.35">
      <c r="A2" s="5" t="s">
        <v>10</v>
      </c>
      <c r="B2" s="21"/>
      <c r="C2" s="6"/>
      <c r="D2" s="6"/>
      <c r="E2" s="6"/>
      <c r="F2" s="6"/>
      <c r="G2" s="6"/>
      <c r="H2" s="6"/>
      <c r="I2" s="6"/>
      <c r="J2" s="6"/>
      <c r="K2" s="6"/>
    </row>
    <row r="3" spans="1:11" ht="13.8" customHeight="1" x14ac:dyDescent="0.25">
      <c r="A3" s="7" t="s">
        <v>19</v>
      </c>
      <c r="B3" s="36" t="s">
        <v>1</v>
      </c>
      <c r="C3" s="36" t="s">
        <v>2</v>
      </c>
      <c r="D3" s="36" t="s">
        <v>3</v>
      </c>
      <c r="E3" s="20"/>
      <c r="F3" s="9" t="s">
        <v>19</v>
      </c>
      <c r="G3" s="44" t="s">
        <v>17</v>
      </c>
      <c r="H3" s="45"/>
      <c r="I3" s="20"/>
      <c r="J3" s="9" t="s">
        <v>19</v>
      </c>
      <c r="K3" s="36" t="s">
        <v>4</v>
      </c>
    </row>
    <row r="4" spans="1:11" ht="13.8" customHeight="1" x14ac:dyDescent="0.25">
      <c r="A4" s="10"/>
      <c r="B4" s="37" t="s">
        <v>5</v>
      </c>
      <c r="C4" s="11"/>
      <c r="D4" s="37" t="s">
        <v>6</v>
      </c>
      <c r="E4" s="10"/>
      <c r="F4" s="10"/>
      <c r="G4" s="38" t="s">
        <v>7</v>
      </c>
      <c r="H4" s="38" t="s">
        <v>8</v>
      </c>
      <c r="I4" s="10"/>
      <c r="J4" s="10"/>
      <c r="K4" s="8" t="s">
        <v>3</v>
      </c>
    </row>
    <row r="5" spans="1:11" ht="13.8" customHeight="1" x14ac:dyDescent="0.25">
      <c r="A5" s="30">
        <v>1991</v>
      </c>
      <c r="B5" s="31">
        <f>1838/11060*100</f>
        <v>16.618444846292949</v>
      </c>
      <c r="C5" s="31">
        <f>1770/11021*100</f>
        <v>16.060248616278013</v>
      </c>
      <c r="D5" s="31">
        <f>2004/9382*100</f>
        <v>21.360051161799191</v>
      </c>
      <c r="E5" s="39"/>
      <c r="F5" s="40">
        <v>1994</v>
      </c>
      <c r="G5" s="33">
        <f>3220/13270*100</f>
        <v>24.265259984928413</v>
      </c>
      <c r="H5" s="34">
        <f>4306/14028*100</f>
        <v>30.695751354433988</v>
      </c>
      <c r="I5" s="41"/>
      <c r="J5" s="42">
        <v>1996</v>
      </c>
      <c r="K5" s="34">
        <f>2094/8418*100</f>
        <v>24.875267284390592</v>
      </c>
    </row>
    <row r="6" spans="1:11" ht="13.8" customHeight="1" x14ac:dyDescent="0.25">
      <c r="A6" s="12">
        <v>1995</v>
      </c>
      <c r="B6" s="15">
        <f>2693/11531*100</f>
        <v>23.354435868528313</v>
      </c>
      <c r="C6" s="15">
        <f>2755/11854*100</f>
        <v>23.241100050615827</v>
      </c>
      <c r="D6" s="15">
        <f>2942/9874*100</f>
        <v>29.79542232124772</v>
      </c>
      <c r="E6" s="18"/>
      <c r="F6" s="22">
        <v>2000</v>
      </c>
      <c r="G6" s="15">
        <f>3658/11309*100</f>
        <v>32.345919179414622</v>
      </c>
      <c r="H6" s="16">
        <f>4412/11788*100</f>
        <v>37.42789277231082</v>
      </c>
      <c r="I6" s="23"/>
      <c r="J6" s="24">
        <v>1999</v>
      </c>
      <c r="K6" s="16">
        <f>1519/4198*100</f>
        <v>36.18389709385422</v>
      </c>
    </row>
    <row r="7" spans="1:11" ht="13.8" customHeight="1" x14ac:dyDescent="0.25">
      <c r="A7" s="12">
        <v>1999</v>
      </c>
      <c r="B7" s="16">
        <f>3416/12328*100</f>
        <v>27.709279688513956</v>
      </c>
      <c r="C7" s="16">
        <f>3435/12667*100</f>
        <v>27.117707428751874</v>
      </c>
      <c r="D7" s="15">
        <f>2785/10484*100</f>
        <v>26.564288439526901</v>
      </c>
      <c r="E7" s="18"/>
      <c r="F7" s="22">
        <v>2006</v>
      </c>
      <c r="G7" s="16">
        <f>3810/11308*100</f>
        <v>33.692960735762291</v>
      </c>
      <c r="H7" s="16">
        <f>4451/12127*100</f>
        <v>36.703224210439515</v>
      </c>
      <c r="I7" s="23"/>
      <c r="J7" s="24">
        <v>2004</v>
      </c>
      <c r="K7" s="16">
        <f>2151/6991*100</f>
        <v>30.76813045344014</v>
      </c>
    </row>
    <row r="8" spans="1:11" ht="13.8" customHeight="1" x14ac:dyDescent="0.25">
      <c r="A8" s="12">
        <v>2003</v>
      </c>
      <c r="B8" s="16">
        <f>3495/12826*100</f>
        <v>27.2493372836426</v>
      </c>
      <c r="C8" s="16">
        <f>3550/13265*100</f>
        <v>26.762156049754992</v>
      </c>
      <c r="D8" s="16">
        <f>3031/11715*100</f>
        <v>25.872812633376014</v>
      </c>
      <c r="E8" s="18"/>
      <c r="F8" s="22">
        <v>2012</v>
      </c>
      <c r="G8" s="15">
        <v>33</v>
      </c>
      <c r="H8" s="16">
        <v>40</v>
      </c>
      <c r="I8" s="23"/>
      <c r="J8" s="24">
        <v>2009</v>
      </c>
      <c r="K8" s="16">
        <v>35.6</v>
      </c>
    </row>
    <row r="9" spans="1:11" ht="13.8" customHeight="1" x14ac:dyDescent="0.25">
      <c r="A9" s="12">
        <v>2007</v>
      </c>
      <c r="B9" s="15">
        <v>32.299999999999997</v>
      </c>
      <c r="C9" s="15">
        <v>31.6</v>
      </c>
      <c r="D9" s="16">
        <v>35.299999999999997</v>
      </c>
      <c r="E9" s="18"/>
      <c r="F9" s="22">
        <v>2018</v>
      </c>
      <c r="G9" s="15">
        <v>29.7</v>
      </c>
      <c r="H9" s="16" t="s">
        <v>9</v>
      </c>
      <c r="I9" s="23"/>
      <c r="J9" s="24">
        <v>2014</v>
      </c>
      <c r="K9" s="16">
        <v>34.9</v>
      </c>
    </row>
    <row r="10" spans="1:11" ht="13.8" customHeight="1" x14ac:dyDescent="0.25">
      <c r="A10" s="12">
        <v>2011</v>
      </c>
      <c r="B10" s="15">
        <v>34.6</v>
      </c>
      <c r="C10" s="15">
        <v>33.700000000000003</v>
      </c>
      <c r="D10" s="16">
        <v>31.4</v>
      </c>
      <c r="E10" s="18"/>
      <c r="F10" s="6">
        <v>2024</v>
      </c>
      <c r="G10" s="6">
        <v>35.4</v>
      </c>
      <c r="H10" s="6">
        <v>41.8</v>
      </c>
      <c r="I10" s="23"/>
      <c r="J10" s="24">
        <v>2019</v>
      </c>
      <c r="K10" s="16">
        <v>34.700000000000003</v>
      </c>
    </row>
    <row r="11" spans="1:11" ht="13.8" customHeight="1" x14ac:dyDescent="0.25">
      <c r="A11" s="12">
        <v>2015</v>
      </c>
      <c r="B11" s="15">
        <v>37.6</v>
      </c>
      <c r="C11" s="15">
        <v>36.4</v>
      </c>
      <c r="D11" s="16">
        <v>34.700000000000003</v>
      </c>
      <c r="E11" s="18"/>
      <c r="F11" s="25"/>
      <c r="G11" s="25"/>
      <c r="H11" s="25"/>
      <c r="I11" s="6"/>
      <c r="J11" s="6">
        <v>2024</v>
      </c>
      <c r="K11" s="6">
        <v>39.9</v>
      </c>
    </row>
    <row r="12" spans="1:11" ht="13.8" customHeight="1" x14ac:dyDescent="0.25">
      <c r="A12" s="12">
        <v>2019</v>
      </c>
      <c r="B12" s="15">
        <v>37.266187050359711</v>
      </c>
      <c r="C12" s="15">
        <v>35.839583068514045</v>
      </c>
      <c r="D12" s="16">
        <v>34.1</v>
      </c>
      <c r="E12" s="18"/>
      <c r="F12" s="25"/>
      <c r="G12" s="25"/>
      <c r="H12" s="25"/>
      <c r="I12" s="6"/>
      <c r="J12" s="6"/>
      <c r="K12" s="6"/>
    </row>
    <row r="13" spans="1:11" ht="13.8" customHeight="1" thickBot="1" x14ac:dyDescent="0.3">
      <c r="A13" s="12">
        <v>2023</v>
      </c>
      <c r="B13" s="15">
        <v>37.5</v>
      </c>
      <c r="C13" s="15">
        <v>35.6</v>
      </c>
      <c r="D13" s="16">
        <v>34.299999999999997</v>
      </c>
      <c r="E13" s="18"/>
      <c r="F13" s="25"/>
      <c r="G13" s="25"/>
      <c r="H13" s="25"/>
      <c r="I13" s="6"/>
      <c r="J13" s="6"/>
      <c r="K13" s="6"/>
    </row>
    <row r="14" spans="1:11" ht="13.8" customHeight="1" x14ac:dyDescent="0.25">
      <c r="A14" s="19" t="s">
        <v>21</v>
      </c>
      <c r="B14" s="20"/>
      <c r="C14" s="20"/>
      <c r="D14" s="20"/>
      <c r="E14" s="20"/>
      <c r="F14" s="26"/>
      <c r="G14" s="26"/>
      <c r="H14" s="26"/>
      <c r="I14" s="26"/>
      <c r="J14" s="26"/>
      <c r="K14" s="26"/>
    </row>
    <row r="15" spans="1:11" ht="13.8" customHeight="1" x14ac:dyDescent="0.25">
      <c r="A15" s="4" t="s">
        <v>20</v>
      </c>
    </row>
  </sheetData>
  <mergeCells count="1">
    <mergeCell ref="G3:H3"/>
  </mergeCells>
  <pageMargins left="0.7" right="0.7" top="0.75" bottom="0.75" header="0.3" footer="0.3"/>
  <ignoredErrors>
    <ignoredError sqref="G5:G6 B6:D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982C-9C2C-4A8B-B1C6-D3B7AAAC1BEC}">
  <dimension ref="A1:A101"/>
  <sheetViews>
    <sheetView showGridLines="0" workbookViewId="0">
      <selection activeCell="N42" sqref="N42"/>
    </sheetView>
  </sheetViews>
  <sheetFormatPr defaultRowHeight="14.4" x14ac:dyDescent="0.3"/>
  <sheetData>
    <row r="1" spans="1:1" x14ac:dyDescent="0.3">
      <c r="A1" s="2" t="s">
        <v>18</v>
      </c>
    </row>
    <row r="3" spans="1:1" x14ac:dyDescent="0.3">
      <c r="A3" s="28" t="s">
        <v>35</v>
      </c>
    </row>
    <row r="20" spans="1:1" ht="13.8" customHeight="1" x14ac:dyDescent="0.3">
      <c r="A20" s="43" t="s">
        <v>21</v>
      </c>
    </row>
    <row r="21" spans="1:1" ht="13.8" customHeight="1" x14ac:dyDescent="0.3">
      <c r="A21" s="4" t="s">
        <v>20</v>
      </c>
    </row>
    <row r="23" spans="1:1" x14ac:dyDescent="0.3">
      <c r="A23" s="28" t="s">
        <v>39</v>
      </c>
    </row>
    <row r="40" spans="1:1" ht="13.8" customHeight="1" x14ac:dyDescent="0.3">
      <c r="A40" s="43" t="s">
        <v>21</v>
      </c>
    </row>
    <row r="41" spans="1:1" ht="13.8" customHeight="1" x14ac:dyDescent="0.3">
      <c r="A41" s="4" t="s">
        <v>20</v>
      </c>
    </row>
    <row r="43" spans="1:1" x14ac:dyDescent="0.3">
      <c r="A43" s="28" t="s">
        <v>36</v>
      </c>
    </row>
    <row r="60" spans="1:1" ht="13.8" customHeight="1" x14ac:dyDescent="0.3">
      <c r="A60" s="43" t="s">
        <v>21</v>
      </c>
    </row>
    <row r="61" spans="1:1" ht="13.8" customHeight="1" x14ac:dyDescent="0.3">
      <c r="A61" s="4" t="s">
        <v>20</v>
      </c>
    </row>
    <row r="63" spans="1:1" x14ac:dyDescent="0.3">
      <c r="A63" s="28" t="s">
        <v>37</v>
      </c>
    </row>
    <row r="80" spans="1:1" ht="13.8" customHeight="1" x14ac:dyDescent="0.3">
      <c r="A80" s="43" t="s">
        <v>21</v>
      </c>
    </row>
    <row r="81" spans="1:1" ht="13.8" customHeight="1" x14ac:dyDescent="0.3">
      <c r="A81" s="4" t="s">
        <v>20</v>
      </c>
    </row>
    <row r="83" spans="1:1" x14ac:dyDescent="0.3">
      <c r="A83" s="28" t="s">
        <v>38</v>
      </c>
    </row>
    <row r="100" spans="1:1" ht="13.8" customHeight="1" x14ac:dyDescent="0.3">
      <c r="A100" s="43" t="s">
        <v>21</v>
      </c>
    </row>
    <row r="101" spans="1:1" ht="13.8" customHeight="1" x14ac:dyDescent="0.3">
      <c r="A101" s="4" t="s">
        <v>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D676-5CDA-40B2-85F9-47CA6E76CEA6}">
  <dimension ref="B2:D64"/>
  <sheetViews>
    <sheetView workbookViewId="0">
      <selection activeCell="L21" sqref="L21"/>
    </sheetView>
  </sheetViews>
  <sheetFormatPr defaultRowHeight="14.4" x14ac:dyDescent="0.3"/>
  <cols>
    <col min="2" max="2" width="22.6640625" customWidth="1"/>
  </cols>
  <sheetData>
    <row r="2" spans="2:4" x14ac:dyDescent="0.3">
      <c r="B2" t="s">
        <v>11</v>
      </c>
    </row>
    <row r="3" spans="2:4" x14ac:dyDescent="0.3">
      <c r="C3" t="s">
        <v>22</v>
      </c>
      <c r="D3" t="s">
        <v>23</v>
      </c>
    </row>
    <row r="4" spans="2:4" x14ac:dyDescent="0.3">
      <c r="B4" s="27">
        <v>1991</v>
      </c>
      <c r="C4">
        <v>63.1</v>
      </c>
      <c r="D4">
        <v>62.3</v>
      </c>
    </row>
    <row r="5" spans="2:4" x14ac:dyDescent="0.3">
      <c r="B5" s="27">
        <v>1995</v>
      </c>
      <c r="C5">
        <v>63.4</v>
      </c>
      <c r="D5">
        <v>60.9</v>
      </c>
    </row>
    <row r="6" spans="2:4" x14ac:dyDescent="0.3">
      <c r="B6" s="27">
        <v>1999</v>
      </c>
      <c r="C6">
        <v>67.8</v>
      </c>
      <c r="D6">
        <v>64.599999999999994</v>
      </c>
    </row>
    <row r="7" spans="2:4" x14ac:dyDescent="0.3">
      <c r="B7" s="27">
        <v>2003</v>
      </c>
      <c r="C7">
        <v>70.099999999999994</v>
      </c>
      <c r="D7">
        <v>66.7</v>
      </c>
    </row>
    <row r="8" spans="2:4" x14ac:dyDescent="0.3">
      <c r="B8" s="27">
        <v>2007</v>
      </c>
      <c r="C8">
        <v>68.3</v>
      </c>
      <c r="D8">
        <v>64.400000000000006</v>
      </c>
    </row>
    <row r="9" spans="2:4" x14ac:dyDescent="0.3">
      <c r="B9" s="27">
        <v>2011</v>
      </c>
      <c r="C9">
        <v>66.7</v>
      </c>
      <c r="D9">
        <v>61.8</v>
      </c>
    </row>
    <row r="10" spans="2:4" x14ac:dyDescent="0.3">
      <c r="B10" s="27">
        <v>2015</v>
      </c>
      <c r="C10">
        <v>70.099999999999994</v>
      </c>
      <c r="D10">
        <v>64.599999999999994</v>
      </c>
    </row>
    <row r="11" spans="2:4" x14ac:dyDescent="0.3">
      <c r="B11" s="27">
        <v>2019</v>
      </c>
      <c r="C11">
        <v>68.400000000000006</v>
      </c>
      <c r="D11">
        <v>64.3</v>
      </c>
    </row>
    <row r="12" spans="2:4" x14ac:dyDescent="0.3">
      <c r="B12" s="27">
        <v>2023</v>
      </c>
      <c r="C12">
        <v>66.599999999999994</v>
      </c>
      <c r="D12">
        <v>61.4</v>
      </c>
    </row>
    <row r="13" spans="2:4" x14ac:dyDescent="0.3">
      <c r="B13" s="27"/>
    </row>
    <row r="14" spans="2:4" x14ac:dyDescent="0.3">
      <c r="B14" s="27"/>
    </row>
    <row r="15" spans="2:4" x14ac:dyDescent="0.3">
      <c r="B15" t="s">
        <v>12</v>
      </c>
    </row>
    <row r="16" spans="2:4" x14ac:dyDescent="0.3">
      <c r="C16" t="s">
        <v>22</v>
      </c>
      <c r="D16" t="s">
        <v>23</v>
      </c>
    </row>
    <row r="17" spans="2:4" x14ac:dyDescent="0.3">
      <c r="B17" s="27">
        <v>1991</v>
      </c>
      <c r="C17">
        <v>62.9</v>
      </c>
      <c r="D17">
        <v>61.8</v>
      </c>
    </row>
    <row r="18" spans="2:4" x14ac:dyDescent="0.3">
      <c r="B18" s="27">
        <v>1995</v>
      </c>
      <c r="C18">
        <v>63.6</v>
      </c>
      <c r="D18">
        <v>61.4</v>
      </c>
    </row>
    <row r="19" spans="2:4" x14ac:dyDescent="0.3">
      <c r="B19" s="27">
        <v>1999</v>
      </c>
      <c r="C19">
        <v>67.400000000000006</v>
      </c>
      <c r="D19">
        <v>64.400000000000006</v>
      </c>
    </row>
    <row r="20" spans="2:4" x14ac:dyDescent="0.3">
      <c r="B20" s="27">
        <v>2003</v>
      </c>
      <c r="C20">
        <v>69.099999999999994</v>
      </c>
      <c r="D20">
        <v>66</v>
      </c>
    </row>
    <row r="21" spans="2:4" x14ac:dyDescent="0.3">
      <c r="B21" s="27">
        <v>2007</v>
      </c>
      <c r="C21">
        <v>69.8</v>
      </c>
      <c r="D21">
        <v>65.8</v>
      </c>
    </row>
    <row r="22" spans="2:4" x14ac:dyDescent="0.3">
      <c r="B22" s="27">
        <v>2011</v>
      </c>
      <c r="C22">
        <v>69</v>
      </c>
      <c r="D22">
        <v>64.7</v>
      </c>
    </row>
    <row r="23" spans="2:4" x14ac:dyDescent="0.3">
      <c r="B23" s="27">
        <v>2015</v>
      </c>
      <c r="C23">
        <v>72.599999999999994</v>
      </c>
      <c r="D23">
        <v>68.2</v>
      </c>
    </row>
    <row r="24" spans="2:4" x14ac:dyDescent="0.3">
      <c r="B24" s="27">
        <v>2019</v>
      </c>
      <c r="C24">
        <v>71.3</v>
      </c>
      <c r="D24">
        <v>68</v>
      </c>
    </row>
    <row r="25" spans="2:4" x14ac:dyDescent="0.3">
      <c r="B25" s="27">
        <v>2023</v>
      </c>
      <c r="C25">
        <v>70.599999999999994</v>
      </c>
      <c r="D25">
        <v>65.900000000000006</v>
      </c>
    </row>
    <row r="26" spans="2:4" x14ac:dyDescent="0.3">
      <c r="B26" s="27"/>
    </row>
    <row r="27" spans="2:4" x14ac:dyDescent="0.3">
      <c r="B27" s="27"/>
    </row>
    <row r="28" spans="2:4" x14ac:dyDescent="0.3">
      <c r="B28" t="s">
        <v>13</v>
      </c>
    </row>
    <row r="29" spans="2:4" x14ac:dyDescent="0.3">
      <c r="C29" t="s">
        <v>22</v>
      </c>
      <c r="D29" t="s">
        <v>23</v>
      </c>
    </row>
    <row r="30" spans="2:4" x14ac:dyDescent="0.3">
      <c r="B30" s="27">
        <v>1991</v>
      </c>
      <c r="C30">
        <v>52.1</v>
      </c>
      <c r="D30">
        <v>49.5</v>
      </c>
    </row>
    <row r="31" spans="2:4" x14ac:dyDescent="0.3">
      <c r="B31" s="27">
        <v>1995</v>
      </c>
      <c r="C31">
        <v>54.5</v>
      </c>
      <c r="D31">
        <v>49.7</v>
      </c>
    </row>
    <row r="32" spans="2:4" x14ac:dyDescent="0.3">
      <c r="B32" s="27">
        <v>1999</v>
      </c>
      <c r="C32">
        <v>55.8</v>
      </c>
      <c r="D32">
        <v>53.7</v>
      </c>
    </row>
    <row r="33" spans="2:4" x14ac:dyDescent="0.3">
      <c r="B33" s="27">
        <v>2003</v>
      </c>
      <c r="C33" s="46">
        <v>63.687262547490498</v>
      </c>
      <c r="D33" s="46">
        <v>56.638762318533431</v>
      </c>
    </row>
    <row r="34" spans="2:4" x14ac:dyDescent="0.3">
      <c r="B34" s="27">
        <v>2007</v>
      </c>
      <c r="C34">
        <v>59.9</v>
      </c>
      <c r="D34">
        <v>53.9</v>
      </c>
    </row>
    <row r="35" spans="2:4" x14ac:dyDescent="0.3">
      <c r="B35" s="27">
        <v>2011</v>
      </c>
      <c r="C35">
        <v>54.1</v>
      </c>
      <c r="D35">
        <v>47.9</v>
      </c>
    </row>
    <row r="36" spans="2:4" x14ac:dyDescent="0.3">
      <c r="B36" s="27">
        <v>2015</v>
      </c>
      <c r="C36">
        <v>60.6</v>
      </c>
      <c r="D36">
        <v>55.1</v>
      </c>
    </row>
    <row r="37" spans="2:4" x14ac:dyDescent="0.3">
      <c r="B37" s="27">
        <v>2019</v>
      </c>
      <c r="C37">
        <v>63.1</v>
      </c>
      <c r="D37">
        <v>56.1</v>
      </c>
    </row>
    <row r="38" spans="2:4" x14ac:dyDescent="0.3">
      <c r="B38" s="27">
        <v>2023</v>
      </c>
      <c r="C38">
        <v>63.4</v>
      </c>
      <c r="D38">
        <v>55.8</v>
      </c>
    </row>
    <row r="39" spans="2:4" x14ac:dyDescent="0.3">
      <c r="B39" s="27"/>
    </row>
    <row r="40" spans="2:4" x14ac:dyDescent="0.3">
      <c r="B40" s="27"/>
    </row>
    <row r="41" spans="2:4" x14ac:dyDescent="0.3">
      <c r="B41" t="s">
        <v>14</v>
      </c>
    </row>
    <row r="42" spans="2:4" x14ac:dyDescent="0.3">
      <c r="C42" t="s">
        <v>22</v>
      </c>
      <c r="D42" t="s">
        <v>23</v>
      </c>
    </row>
    <row r="43" spans="2:4" ht="28.8" x14ac:dyDescent="0.3">
      <c r="B43" s="29" t="s">
        <v>24</v>
      </c>
      <c r="C43">
        <v>70.599999999999994</v>
      </c>
      <c r="D43">
        <v>69.900000000000006</v>
      </c>
    </row>
    <row r="44" spans="2:4" ht="28.8" x14ac:dyDescent="0.3">
      <c r="B44" s="29" t="s">
        <v>30</v>
      </c>
      <c r="C44">
        <v>76.5</v>
      </c>
      <c r="D44">
        <v>72</v>
      </c>
    </row>
    <row r="45" spans="2:4" ht="28.8" x14ac:dyDescent="0.3">
      <c r="B45" s="29" t="s">
        <v>25</v>
      </c>
      <c r="C45">
        <v>62.9</v>
      </c>
      <c r="D45">
        <v>55</v>
      </c>
    </row>
    <row r="46" spans="2:4" ht="28.8" x14ac:dyDescent="0.3">
      <c r="B46" s="29" t="s">
        <v>31</v>
      </c>
      <c r="C46">
        <v>64.8</v>
      </c>
      <c r="D46">
        <v>58.2</v>
      </c>
    </row>
    <row r="47" spans="2:4" ht="28.8" x14ac:dyDescent="0.3">
      <c r="B47" s="29" t="s">
        <v>26</v>
      </c>
      <c r="C47">
        <v>63.6</v>
      </c>
      <c r="D47">
        <v>51.5</v>
      </c>
    </row>
    <row r="48" spans="2:4" ht="28.8" x14ac:dyDescent="0.3">
      <c r="B48" s="29" t="s">
        <v>32</v>
      </c>
      <c r="C48">
        <v>66.900000000000006</v>
      </c>
      <c r="D48">
        <v>56.6</v>
      </c>
    </row>
    <row r="49" spans="2:4" ht="28.8" x14ac:dyDescent="0.3">
      <c r="B49" s="29" t="s">
        <v>27</v>
      </c>
      <c r="C49">
        <v>60.2</v>
      </c>
      <c r="D49">
        <v>52.4</v>
      </c>
    </row>
    <row r="50" spans="2:4" ht="28.8" x14ac:dyDescent="0.3">
      <c r="B50" s="29" t="s">
        <v>33</v>
      </c>
      <c r="C50">
        <v>60.4</v>
      </c>
      <c r="D50">
        <v>51.1</v>
      </c>
    </row>
    <row r="51" spans="2:4" ht="28.8" x14ac:dyDescent="0.3">
      <c r="B51" s="29" t="s">
        <v>28</v>
      </c>
      <c r="C51">
        <v>62.3</v>
      </c>
      <c r="D51">
        <v>54.9</v>
      </c>
    </row>
    <row r="52" spans="2:4" ht="28.8" x14ac:dyDescent="0.3">
      <c r="B52" s="29" t="s">
        <v>29</v>
      </c>
      <c r="C52">
        <v>68.2</v>
      </c>
      <c r="D52">
        <v>61</v>
      </c>
    </row>
    <row r="53" spans="2:4" ht="28.8" x14ac:dyDescent="0.3">
      <c r="B53" s="29" t="s">
        <v>34</v>
      </c>
      <c r="C53">
        <v>68.599999999999994</v>
      </c>
      <c r="D53">
        <v>61.7</v>
      </c>
    </row>
    <row r="56" spans="2:4" x14ac:dyDescent="0.3">
      <c r="B56" t="s">
        <v>15</v>
      </c>
    </row>
    <row r="57" spans="2:4" x14ac:dyDescent="0.3">
      <c r="C57" t="s">
        <v>22</v>
      </c>
      <c r="D57" t="s">
        <v>23</v>
      </c>
    </row>
    <row r="58" spans="2:4" x14ac:dyDescent="0.3">
      <c r="B58" s="27">
        <v>1996</v>
      </c>
      <c r="C58">
        <v>46.4</v>
      </c>
      <c r="D58">
        <v>42.2</v>
      </c>
    </row>
    <row r="59" spans="2:4" x14ac:dyDescent="0.3">
      <c r="B59" s="27">
        <v>1999</v>
      </c>
      <c r="C59">
        <v>22.3</v>
      </c>
      <c r="D59">
        <v>21.3</v>
      </c>
    </row>
    <row r="60" spans="2:4" x14ac:dyDescent="0.3">
      <c r="B60" s="27">
        <v>2004</v>
      </c>
      <c r="C60">
        <v>38.200000000000003</v>
      </c>
      <c r="D60">
        <v>32.799999999999997</v>
      </c>
    </row>
    <row r="61" spans="2:4" x14ac:dyDescent="0.3">
      <c r="B61" s="27">
        <v>2009</v>
      </c>
      <c r="C61">
        <v>51.5</v>
      </c>
      <c r="D61">
        <v>44.7</v>
      </c>
    </row>
    <row r="62" spans="2:4" x14ac:dyDescent="0.3">
      <c r="B62" s="27">
        <v>2014</v>
      </c>
      <c r="C62">
        <v>61.1</v>
      </c>
      <c r="D62">
        <v>53.4</v>
      </c>
    </row>
    <row r="63" spans="2:4" x14ac:dyDescent="0.3">
      <c r="B63" s="27">
        <v>2019</v>
      </c>
      <c r="C63">
        <v>53.9</v>
      </c>
      <c r="D63">
        <v>47.7</v>
      </c>
    </row>
    <row r="64" spans="2:4" x14ac:dyDescent="0.3">
      <c r="B64" s="27">
        <v>2024</v>
      </c>
      <c r="C64">
        <v>51.8</v>
      </c>
      <c r="D64">
        <v>46.1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Participation</vt:lpstr>
      <vt:lpstr>Votes in advance</vt:lpstr>
      <vt:lpstr>Participation by sex</vt:lpstr>
      <vt:lpstr>Blad4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2024-12-02T13:10:51Z</dcterms:created>
  <dcterms:modified xsi:type="dcterms:W3CDTF">2024-12-03T06:46:25Z</dcterms:modified>
</cp:coreProperties>
</file>