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C653DD1F-9089-470F-9F18-C93CB486F9F0}" xr6:coauthVersionLast="47" xr6:coauthVersionMax="47" xr10:uidLastSave="{00000000-0000-0000-0000-000000000000}"/>
  <bookViews>
    <workbookView xWindow="-57720" yWindow="-1920" windowWidth="29040" windowHeight="17520" xr2:uid="{5ACA8C17-6B27-4396-9D14-52F2F8BAA98E}"/>
  </bookViews>
  <sheets>
    <sheet name="Blad1" sheetId="1" r:id="rId1"/>
    <sheet name="Diagramunderla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Q6" i="1"/>
  <c r="R6" i="1"/>
  <c r="S6" i="1"/>
  <c r="T6" i="1"/>
  <c r="U6" i="1"/>
  <c r="B6" i="1"/>
  <c r="C6" i="1"/>
  <c r="D6" i="1"/>
  <c r="E6" i="1"/>
  <c r="F6" i="1"/>
  <c r="G6" i="1"/>
  <c r="H17" i="2" l="1"/>
  <c r="G17" i="2"/>
  <c r="E17" i="2"/>
  <c r="H16" i="2"/>
  <c r="G16" i="2"/>
  <c r="E16" i="2"/>
  <c r="H15" i="2"/>
  <c r="G15" i="2"/>
  <c r="E15" i="2"/>
  <c r="H14" i="2"/>
  <c r="G14" i="2"/>
  <c r="E14" i="2"/>
  <c r="H13" i="2"/>
  <c r="G13" i="2"/>
  <c r="E13" i="2"/>
  <c r="H12" i="2"/>
  <c r="G12" i="2"/>
  <c r="E12" i="2"/>
  <c r="H11" i="2"/>
  <c r="G11" i="2"/>
  <c r="E11" i="2"/>
  <c r="G10" i="2"/>
  <c r="D10" i="2"/>
  <c r="H10" i="2" s="1"/>
  <c r="G9" i="2"/>
  <c r="D9" i="2"/>
  <c r="H9" i="2" s="1"/>
  <c r="G8" i="2"/>
  <c r="D8" i="2"/>
  <c r="H8" i="2" s="1"/>
  <c r="H7" i="2"/>
  <c r="G7" i="2"/>
  <c r="D7" i="2"/>
  <c r="E7" i="2" s="1"/>
  <c r="G6" i="2"/>
  <c r="D6" i="2"/>
  <c r="H6" i="2" s="1"/>
  <c r="G5" i="2"/>
  <c r="D5" i="2"/>
  <c r="H5" i="2" s="1"/>
  <c r="V6" i="1"/>
  <c r="H6" i="1"/>
  <c r="W14" i="1"/>
  <c r="I14" i="1"/>
  <c r="W6" i="1"/>
  <c r="I6" i="1"/>
  <c r="J14" i="1"/>
  <c r="X14" i="1"/>
  <c r="X6" i="1"/>
  <c r="Y14" i="1"/>
  <c r="K14" i="1"/>
  <c r="Y6" i="1"/>
  <c r="J6" i="1"/>
  <c r="K6" i="1"/>
  <c r="Z14" i="1"/>
  <c r="L14" i="1"/>
  <c r="Z6" i="1"/>
  <c r="L6" i="1"/>
  <c r="AB6" i="1"/>
  <c r="AA14" i="1"/>
  <c r="N14" i="1"/>
  <c r="M14" i="1"/>
  <c r="N6" i="1"/>
  <c r="M6" i="1"/>
  <c r="E8" i="2" l="1"/>
  <c r="E5" i="2"/>
  <c r="E9" i="2"/>
  <c r="E6" i="2"/>
  <c r="E10" i="2"/>
  <c r="AB14" i="1"/>
  <c r="AA6" i="1"/>
</calcChain>
</file>

<file path=xl/sharedStrings.xml><?xml version="1.0" encoding="utf-8"?>
<sst xmlns="http://schemas.openxmlformats.org/spreadsheetml/2006/main" count="177" uniqueCount="26">
  <si>
    <t>Antal</t>
  </si>
  <si>
    <t>Totalt</t>
  </si>
  <si>
    <t>Ålands statistik- och utredningsbyrå</t>
  </si>
  <si>
    <t>Orsak</t>
  </si>
  <si>
    <t>Blank röstsedel</t>
  </si>
  <si>
    <t>Felaktigt nummer</t>
  </si>
  <si>
    <t>Otydligt nummer</t>
  </si>
  <si>
    <t>Obehörig anteckning</t>
  </si>
  <si>
    <t>Ostämplad röstsedel</t>
  </si>
  <si>
    <t>Annan orsak</t>
  </si>
  <si>
    <r>
      <t>Källa</t>
    </r>
    <r>
      <rPr>
        <i/>
        <sz val="8"/>
        <color indexed="8"/>
        <rFont val="Calibri"/>
        <family val="2"/>
      </rPr>
      <t>:</t>
    </r>
    <r>
      <rPr>
        <sz val="8"/>
        <color indexed="8"/>
        <rFont val="Calibri"/>
        <family val="2"/>
      </rPr>
      <t xml:space="preserve"> ÅSUB, Valstatistik</t>
    </r>
  </si>
  <si>
    <t>-</t>
  </si>
  <si>
    <t>..</t>
  </si>
  <si>
    <t>Lagtingsvalet</t>
  </si>
  <si>
    <t>Kommunalvalet</t>
  </si>
  <si>
    <t>Val</t>
  </si>
  <si>
    <t>Procent av alla röster</t>
  </si>
  <si>
    <t>Senast uppdaterad 17.12.2025</t>
  </si>
  <si>
    <t>Procent</t>
  </si>
  <si>
    <t>Avgivna röster totalt</t>
  </si>
  <si>
    <t>Blanka röster</t>
  </si>
  <si>
    <t>Övriga ogiltiga röster</t>
  </si>
  <si>
    <r>
      <t xml:space="preserve">Annan orsak </t>
    </r>
    <r>
      <rPr>
        <vertAlign val="superscript"/>
        <sz val="9"/>
        <rFont val="Calibri"/>
        <family val="2"/>
      </rPr>
      <t>1)</t>
    </r>
  </si>
  <si>
    <t>1) Uppgifterna för 1975-1995 omfattar alla orsaker utom blank röstsedel.</t>
  </si>
  <si>
    <t>Blanka och övriga ogiltiga röster i lagtingsvalen 1975-2023</t>
  </si>
  <si>
    <t>Ogiltiga röster efter orsak vid lagtings- och kommunalvalen 1975-2023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</si>
</sst>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9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5" fillId="0" borderId="4" xfId="0" applyFont="1" applyBorder="1"/>
    <xf numFmtId="0" fontId="6" fillId="0" borderId="0" xfId="0" applyFont="1"/>
    <xf numFmtId="164" fontId="6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1" applyFont="1"/>
    <xf numFmtId="164" fontId="3" fillId="0" borderId="0" xfId="0" applyNumberFormat="1" applyFont="1"/>
    <xf numFmtId="0" fontId="3" fillId="0" borderId="0" xfId="1" applyFont="1" applyAlignment="1">
      <alignment horizontal="right"/>
    </xf>
    <xf numFmtId="0" fontId="3" fillId="0" borderId="0" xfId="1" quotePrefix="1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1" applyFont="1" applyBorder="1"/>
    <xf numFmtId="164" fontId="3" fillId="0" borderId="1" xfId="0" applyNumberFormat="1" applyFont="1" applyBorder="1"/>
    <xf numFmtId="0" fontId="7" fillId="0" borderId="0" xfId="0" applyFont="1" applyAlignment="1" applyProtection="1">
      <alignment horizontal="left"/>
      <protection locked="0"/>
    </xf>
    <xf numFmtId="0" fontId="9" fillId="0" borderId="0" xfId="0" applyFont="1"/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164" fontId="3" fillId="0" borderId="1" xfId="1" applyNumberFormat="1" applyFont="1" applyBorder="1"/>
    <xf numFmtId="0" fontId="3" fillId="0" borderId="0" xfId="0" applyFont="1" applyAlignment="1">
      <alignment horizontal="right"/>
    </xf>
    <xf numFmtId="1" fontId="3" fillId="0" borderId="0" xfId="0" applyNumberFormat="1" applyFont="1"/>
    <xf numFmtId="1" fontId="3" fillId="0" borderId="1" xfId="0" applyNumberFormat="1" applyFont="1" applyBorder="1"/>
    <xf numFmtId="164" fontId="3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 vertical="center"/>
    </xf>
    <xf numFmtId="0" fontId="4" fillId="0" borderId="2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7" fillId="0" borderId="0" xfId="0" applyFont="1"/>
    <xf numFmtId="0" fontId="10" fillId="0" borderId="0" xfId="0" applyFont="1"/>
    <xf numFmtId="2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 vertical="center"/>
    </xf>
    <xf numFmtId="164" fontId="6" fillId="0" borderId="0" xfId="1" applyNumberFormat="1" applyFont="1"/>
    <xf numFmtId="164" fontId="6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Normal" xfId="0" builtinId="0"/>
    <cellStyle name="Normal 2" xfId="1" xr:uid="{1F6EECF1-E3CC-4AC9-A3EB-4343B61817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75416885986114E-2"/>
          <c:y val="9.3083743267324368E-2"/>
          <c:w val="0.74003278970470576"/>
          <c:h val="0.78571113287697969"/>
        </c:manualLayout>
      </c:layout>
      <c:lineChart>
        <c:grouping val="standard"/>
        <c:varyColors val="0"/>
        <c:ser>
          <c:idx val="0"/>
          <c:order val="0"/>
          <c:tx>
            <c:strRef>
              <c:f>Diagramunderlag!$H$4</c:f>
              <c:strCache>
                <c:ptCount val="1"/>
                <c:pt idx="0">
                  <c:v>Övriga ogiltiga röster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Diagramunderlag!$F$5:$F$17</c:f>
              <c:numCache>
                <c:formatCode>General</c:formatCode>
                <c:ptCount val="13"/>
                <c:pt idx="0">
                  <c:v>1975</c:v>
                </c:pt>
                <c:pt idx="1">
                  <c:v>1979</c:v>
                </c:pt>
                <c:pt idx="2">
                  <c:v>1983</c:v>
                </c:pt>
                <c:pt idx="3">
                  <c:v>1987</c:v>
                </c:pt>
                <c:pt idx="4">
                  <c:v>1991</c:v>
                </c:pt>
                <c:pt idx="5">
                  <c:v>1995</c:v>
                </c:pt>
                <c:pt idx="6">
                  <c:v>1999</c:v>
                </c:pt>
                <c:pt idx="7">
                  <c:v>2003</c:v>
                </c:pt>
                <c:pt idx="8">
                  <c:v>2007</c:v>
                </c:pt>
                <c:pt idx="9">
                  <c:v>2011</c:v>
                </c:pt>
                <c:pt idx="10">
                  <c:v>2015</c:v>
                </c:pt>
                <c:pt idx="11">
                  <c:v>2019</c:v>
                </c:pt>
                <c:pt idx="12">
                  <c:v>2023</c:v>
                </c:pt>
              </c:numCache>
            </c:numRef>
          </c:cat>
          <c:val>
            <c:numRef>
              <c:f>Diagramunderlag!$H$5:$H$17</c:f>
              <c:numCache>
                <c:formatCode>#\ ##0.0</c:formatCode>
                <c:ptCount val="13"/>
                <c:pt idx="0">
                  <c:v>1.7442460522241718</c:v>
                </c:pt>
                <c:pt idx="1">
                  <c:v>1.6228667155271701</c:v>
                </c:pt>
                <c:pt idx="2">
                  <c:v>1.3479121500612687</c:v>
                </c:pt>
                <c:pt idx="3">
                  <c:v>1.9061441702951136</c:v>
                </c:pt>
                <c:pt idx="4">
                  <c:v>1.3200723327305606</c:v>
                </c:pt>
                <c:pt idx="5">
                  <c:v>1.309513485387217</c:v>
                </c:pt>
                <c:pt idx="6">
                  <c:v>1.0869565217391304</c:v>
                </c:pt>
                <c:pt idx="7">
                  <c:v>1.2162794324029316</c:v>
                </c:pt>
                <c:pt idx="8">
                  <c:v>0.76712744949111356</c:v>
                </c:pt>
                <c:pt idx="9">
                  <c:v>0.90582422518341066</c:v>
                </c:pt>
                <c:pt idx="10">
                  <c:v>1.2880317482420107</c:v>
                </c:pt>
                <c:pt idx="11" formatCode="0.0">
                  <c:v>0.87701267557382667</c:v>
                </c:pt>
                <c:pt idx="12" formatCode="0.0">
                  <c:v>2.3463840913782428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2-481C-A028-0F67A4831CF9}"/>
            </c:ext>
          </c:extLst>
        </c:ser>
        <c:ser>
          <c:idx val="1"/>
          <c:order val="1"/>
          <c:tx>
            <c:strRef>
              <c:f>Diagramunderlag!$G$4</c:f>
              <c:strCache>
                <c:ptCount val="1"/>
                <c:pt idx="0">
                  <c:v>Blanka röster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Diagramunderlag!$F$5:$F$17</c:f>
              <c:numCache>
                <c:formatCode>General</c:formatCode>
                <c:ptCount val="13"/>
                <c:pt idx="0">
                  <c:v>1975</c:v>
                </c:pt>
                <c:pt idx="1">
                  <c:v>1979</c:v>
                </c:pt>
                <c:pt idx="2">
                  <c:v>1983</c:v>
                </c:pt>
                <c:pt idx="3">
                  <c:v>1987</c:v>
                </c:pt>
                <c:pt idx="4">
                  <c:v>1991</c:v>
                </c:pt>
                <c:pt idx="5">
                  <c:v>1995</c:v>
                </c:pt>
                <c:pt idx="6">
                  <c:v>1999</c:v>
                </c:pt>
                <c:pt idx="7">
                  <c:v>2003</c:v>
                </c:pt>
                <c:pt idx="8">
                  <c:v>2007</c:v>
                </c:pt>
                <c:pt idx="9">
                  <c:v>2011</c:v>
                </c:pt>
                <c:pt idx="10">
                  <c:v>2015</c:v>
                </c:pt>
                <c:pt idx="11">
                  <c:v>2019</c:v>
                </c:pt>
                <c:pt idx="12">
                  <c:v>2023</c:v>
                </c:pt>
              </c:numCache>
            </c:numRef>
          </c:cat>
          <c:val>
            <c:numRef>
              <c:f>Diagramunderlag!$G$5:$G$17</c:f>
              <c:numCache>
                <c:formatCode>#\ ##0.0</c:formatCode>
                <c:ptCount val="13"/>
                <c:pt idx="0">
                  <c:v>0.24770358138094745</c:v>
                </c:pt>
                <c:pt idx="1">
                  <c:v>0.59679614700031414</c:v>
                </c:pt>
                <c:pt idx="2">
                  <c:v>0.6221133000282778</c:v>
                </c:pt>
                <c:pt idx="3">
                  <c:v>1.1127237542331883</c:v>
                </c:pt>
                <c:pt idx="4">
                  <c:v>1.4737793851717902</c:v>
                </c:pt>
                <c:pt idx="5">
                  <c:v>1.3615471338131993</c:v>
                </c:pt>
                <c:pt idx="6">
                  <c:v>1.2086307592472421</c:v>
                </c:pt>
                <c:pt idx="7">
                  <c:v>2.541712147200998</c:v>
                </c:pt>
                <c:pt idx="8">
                  <c:v>1.8152817864195654</c:v>
                </c:pt>
                <c:pt idx="9">
                  <c:v>1.9763437640365324</c:v>
                </c:pt>
                <c:pt idx="10">
                  <c:v>2.5203648262897724</c:v>
                </c:pt>
                <c:pt idx="11" formatCode="0.0">
                  <c:v>1.4251455978074683</c:v>
                </c:pt>
                <c:pt idx="12" formatCode="0.0">
                  <c:v>1.0114910892451663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2-481C-A028-0F67A483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12064"/>
        <c:axId val="185113600"/>
      </c:lineChart>
      <c:catAx>
        <c:axId val="185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v-FI"/>
          </a:p>
        </c:txPr>
        <c:crossAx val="185113600"/>
        <c:crosses val="autoZero"/>
        <c:auto val="1"/>
        <c:lblAlgn val="ctr"/>
        <c:lblOffset val="100"/>
        <c:noMultiLvlLbl val="0"/>
      </c:catAx>
      <c:valAx>
        <c:axId val="18511360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1.8726591760299626E-3"/>
              <c:y val="2.9917428204686088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sv-FI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v-FI"/>
          </a:p>
        </c:txPr>
        <c:crossAx val="185112064"/>
        <c:crosses val="autoZero"/>
        <c:crossBetween val="midCat"/>
        <c:majorUnit val="0.5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0350872273444451"/>
          <c:y val="0.10259469655429562"/>
          <c:w val="0.18264818927548587"/>
          <c:h val="0.73922020193158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26</xdr:row>
      <xdr:rowOff>161924</xdr:rowOff>
    </xdr:from>
    <xdr:to>
      <xdr:col>10</xdr:col>
      <xdr:colOff>247650</xdr:colOff>
      <xdr:row>43</xdr:row>
      <xdr:rowOff>102869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4F483DF-1508-4065-BE69-622645E90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64DB-78BF-480E-B813-C43E03DA96F6}">
  <dimension ref="A1:AB37"/>
  <sheetViews>
    <sheetView showGridLines="0" tabSelected="1" workbookViewId="0">
      <selection activeCell="Q29" sqref="Q29"/>
    </sheetView>
  </sheetViews>
  <sheetFormatPr defaultRowHeight="12" x14ac:dyDescent="0.25"/>
  <cols>
    <col min="1" max="1" width="18.33203125" style="20" customWidth="1"/>
    <col min="2" max="14" width="6.44140625" style="20" customWidth="1"/>
    <col min="15" max="15" width="3.88671875" style="20" customWidth="1"/>
    <col min="16" max="28" width="6.44140625" style="20" customWidth="1"/>
    <col min="29" max="16384" width="8.88671875" style="20"/>
  </cols>
  <sheetData>
    <row r="1" spans="1:28" ht="13.8" customHeight="1" x14ac:dyDescent="0.25">
      <c r="A1" s="20" t="s">
        <v>2</v>
      </c>
    </row>
    <row r="2" spans="1:28" ht="28.2" customHeight="1" thickBot="1" x14ac:dyDescent="0.35">
      <c r="A2" s="1" t="s">
        <v>25</v>
      </c>
      <c r="B2" s="1"/>
      <c r="C2" s="1"/>
      <c r="D2" s="1"/>
      <c r="E2" s="1"/>
      <c r="F2" s="1"/>
      <c r="G2" s="1"/>
      <c r="H2" s="1"/>
      <c r="I2" s="1"/>
      <c r="J2" s="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3.8" customHeight="1" x14ac:dyDescent="0.25">
      <c r="A3" s="4" t="s">
        <v>15</v>
      </c>
      <c r="B3" s="42" t="s">
        <v>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30"/>
      <c r="P3" s="43" t="s">
        <v>16</v>
      </c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ht="13.8" customHeight="1" x14ac:dyDescent="0.25">
      <c r="A4" s="6" t="s">
        <v>3</v>
      </c>
      <c r="B4" s="6">
        <v>1975</v>
      </c>
      <c r="C4" s="6">
        <v>1979</v>
      </c>
      <c r="D4" s="6">
        <v>1983</v>
      </c>
      <c r="E4" s="6">
        <v>1987</v>
      </c>
      <c r="F4" s="6">
        <v>1991</v>
      </c>
      <c r="G4" s="6">
        <v>1995</v>
      </c>
      <c r="H4" s="6">
        <v>1999</v>
      </c>
      <c r="I4" s="6">
        <v>2003</v>
      </c>
      <c r="J4" s="6">
        <v>2007</v>
      </c>
      <c r="K4" s="6">
        <v>2011</v>
      </c>
      <c r="L4" s="6">
        <v>2015</v>
      </c>
      <c r="M4" s="7">
        <v>2019</v>
      </c>
      <c r="N4" s="7">
        <v>2023</v>
      </c>
      <c r="O4" s="7"/>
      <c r="P4" s="7">
        <v>1975</v>
      </c>
      <c r="Q4" s="7">
        <v>1979</v>
      </c>
      <c r="R4" s="7">
        <v>1983</v>
      </c>
      <c r="S4" s="7">
        <v>1987</v>
      </c>
      <c r="T4" s="7">
        <v>1991</v>
      </c>
      <c r="U4" s="7">
        <v>1995</v>
      </c>
      <c r="V4" s="7">
        <v>1999</v>
      </c>
      <c r="W4" s="6">
        <v>2003</v>
      </c>
      <c r="X4" s="7">
        <v>2007</v>
      </c>
      <c r="Y4" s="7">
        <v>2011</v>
      </c>
      <c r="Z4" s="8">
        <v>2015</v>
      </c>
      <c r="AA4" s="7">
        <v>2019</v>
      </c>
      <c r="AB4" s="7">
        <v>2023</v>
      </c>
    </row>
    <row r="5" spans="1:28" ht="17.399999999999999" customHeight="1" x14ac:dyDescent="0.25">
      <c r="A5" s="9" t="s">
        <v>13</v>
      </c>
      <c r="B5" s="9"/>
      <c r="C5" s="9"/>
      <c r="D5" s="9"/>
      <c r="E5" s="9"/>
      <c r="F5" s="9"/>
      <c r="G5" s="9"/>
      <c r="H5" s="2"/>
      <c r="I5" s="2"/>
      <c r="J5" s="2"/>
      <c r="K5" s="2"/>
      <c r="L5" s="2"/>
      <c r="M5" s="25"/>
      <c r="N5" s="25"/>
      <c r="O5" s="25"/>
      <c r="P5" s="25"/>
      <c r="Q5" s="25"/>
      <c r="R5" s="25"/>
      <c r="S5" s="25"/>
      <c r="T5" s="25"/>
      <c r="U5" s="25"/>
      <c r="V5" s="25"/>
      <c r="W5" s="2"/>
      <c r="X5" s="25"/>
      <c r="Y5" s="25"/>
      <c r="Z5" s="5"/>
      <c r="AA5" s="25"/>
      <c r="AB5" s="25"/>
    </row>
    <row r="6" spans="1:28" ht="13.8" customHeight="1" x14ac:dyDescent="0.25">
      <c r="A6" s="9" t="s">
        <v>1</v>
      </c>
      <c r="B6" s="9">
        <f t="shared" ref="B6:G6" si="0">SUM(B7:B12)</f>
        <v>193</v>
      </c>
      <c r="C6" s="9">
        <f t="shared" si="0"/>
        <v>212</v>
      </c>
      <c r="D6" s="9">
        <f t="shared" si="0"/>
        <v>209</v>
      </c>
      <c r="E6" s="9">
        <f t="shared" si="0"/>
        <v>312</v>
      </c>
      <c r="F6" s="9">
        <f t="shared" si="0"/>
        <v>309</v>
      </c>
      <c r="G6" s="9">
        <f t="shared" si="0"/>
        <v>308</v>
      </c>
      <c r="H6" s="9">
        <f t="shared" ref="H6:K6" si="1">SUM(H7:H12)</f>
        <v>283</v>
      </c>
      <c r="I6" s="9">
        <f t="shared" si="1"/>
        <v>482</v>
      </c>
      <c r="J6" s="9">
        <f t="shared" si="1"/>
        <v>340</v>
      </c>
      <c r="K6" s="9">
        <f t="shared" si="1"/>
        <v>385</v>
      </c>
      <c r="L6" s="9">
        <f>SUM(L7:L12)</f>
        <v>547</v>
      </c>
      <c r="M6" s="9">
        <f>SUM(M7:M12)</f>
        <v>336</v>
      </c>
      <c r="N6" s="9">
        <f>SUM(N7:N12)</f>
        <v>488</v>
      </c>
      <c r="O6" s="9"/>
      <c r="P6" s="10">
        <f t="shared" ref="P6:U6" si="2">SUM(P7:P12)</f>
        <v>1.9919496336051192</v>
      </c>
      <c r="Q6" s="10">
        <f t="shared" si="2"/>
        <v>2.2196628625274841</v>
      </c>
      <c r="R6" s="10">
        <f t="shared" si="2"/>
        <v>1.9700254500895467</v>
      </c>
      <c r="S6" s="10">
        <f t="shared" si="2"/>
        <v>3.0188679245283021</v>
      </c>
      <c r="T6" s="10">
        <f t="shared" si="2"/>
        <v>2.793851717902351</v>
      </c>
      <c r="U6" s="10">
        <f t="shared" si="2"/>
        <v>2.671060619200416</v>
      </c>
      <c r="V6" s="10">
        <f t="shared" ref="V6:AB6" si="3">SUM(V7:V12)</f>
        <v>2.3000000000000003</v>
      </c>
      <c r="W6" s="10">
        <f t="shared" si="3"/>
        <v>3.7552783408701078</v>
      </c>
      <c r="X6" s="10">
        <f t="shared" si="3"/>
        <v>2.5824092359106792</v>
      </c>
      <c r="Y6" s="10">
        <f t="shared" si="3"/>
        <v>2.8821679892199437</v>
      </c>
      <c r="Z6" s="10">
        <f t="shared" si="3"/>
        <v>3.7</v>
      </c>
      <c r="AA6" s="10">
        <f t="shared" si="3"/>
        <v>2.3021582733812944</v>
      </c>
      <c r="AB6" s="10">
        <f t="shared" si="3"/>
        <v>3.3578751806234091</v>
      </c>
    </row>
    <row r="7" spans="1:28" ht="13.8" customHeight="1" x14ac:dyDescent="0.25">
      <c r="A7" s="11" t="s">
        <v>4</v>
      </c>
      <c r="B7" s="11">
        <v>24</v>
      </c>
      <c r="C7" s="11">
        <v>57</v>
      </c>
      <c r="D7" s="11">
        <v>66</v>
      </c>
      <c r="E7" s="11">
        <v>115</v>
      </c>
      <c r="F7" s="11">
        <v>163</v>
      </c>
      <c r="G7" s="11">
        <v>157</v>
      </c>
      <c r="H7" s="11">
        <v>149</v>
      </c>
      <c r="I7" s="11">
        <v>326</v>
      </c>
      <c r="J7" s="2">
        <v>239</v>
      </c>
      <c r="K7" s="2">
        <v>264</v>
      </c>
      <c r="L7" s="2">
        <v>362</v>
      </c>
      <c r="M7" s="12">
        <v>208</v>
      </c>
      <c r="N7" s="12">
        <v>147</v>
      </c>
      <c r="O7" s="12"/>
      <c r="P7" s="21">
        <v>0.24770358138094745</v>
      </c>
      <c r="Q7" s="21">
        <v>0.59679614700031414</v>
      </c>
      <c r="R7" s="21">
        <v>0.6221133000282778</v>
      </c>
      <c r="S7" s="21">
        <v>1.1127237542331883</v>
      </c>
      <c r="T7" s="21">
        <v>1.4737793851717902</v>
      </c>
      <c r="U7" s="21">
        <v>1.3615471338131993</v>
      </c>
      <c r="V7" s="21">
        <v>1.2</v>
      </c>
      <c r="W7" s="21">
        <v>2.541712147200998</v>
      </c>
      <c r="X7" s="21">
        <v>1.8152817864195654</v>
      </c>
      <c r="Y7" s="21">
        <v>1.9763437640365324</v>
      </c>
      <c r="Z7" s="13">
        <v>2.5</v>
      </c>
      <c r="AA7" s="13">
        <v>1.4251455978074683</v>
      </c>
      <c r="AB7" s="13">
        <v>1.0114910892451663</v>
      </c>
    </row>
    <row r="8" spans="1:28" ht="13.8" customHeight="1" x14ac:dyDescent="0.25">
      <c r="A8" s="11" t="s">
        <v>5</v>
      </c>
      <c r="B8" s="38" t="s">
        <v>12</v>
      </c>
      <c r="C8" s="38" t="s">
        <v>12</v>
      </c>
      <c r="D8" s="38" t="s">
        <v>12</v>
      </c>
      <c r="E8" s="38" t="s">
        <v>12</v>
      </c>
      <c r="F8" s="38" t="s">
        <v>12</v>
      </c>
      <c r="G8" s="38" t="s">
        <v>12</v>
      </c>
      <c r="H8" s="11">
        <v>106</v>
      </c>
      <c r="I8" s="11">
        <v>130</v>
      </c>
      <c r="J8" s="2">
        <v>89</v>
      </c>
      <c r="K8" s="2">
        <v>104</v>
      </c>
      <c r="L8" s="2">
        <v>146</v>
      </c>
      <c r="M8" s="14">
        <v>85</v>
      </c>
      <c r="N8" s="14">
        <v>124</v>
      </c>
      <c r="O8" s="14"/>
      <c r="P8" s="38" t="s">
        <v>12</v>
      </c>
      <c r="Q8" s="38" t="s">
        <v>12</v>
      </c>
      <c r="R8" s="38" t="s">
        <v>12</v>
      </c>
      <c r="S8" s="38" t="s">
        <v>12</v>
      </c>
      <c r="T8" s="38" t="s">
        <v>12</v>
      </c>
      <c r="U8" s="38" t="s">
        <v>12</v>
      </c>
      <c r="V8" s="22">
        <v>0.9</v>
      </c>
      <c r="W8" s="22">
        <v>1.0135661936691096</v>
      </c>
      <c r="X8" s="22">
        <v>0.67598359410603071</v>
      </c>
      <c r="Y8" s="22">
        <v>0.77855966462045223</v>
      </c>
      <c r="Z8" s="13">
        <v>1</v>
      </c>
      <c r="AA8" s="13">
        <v>0.58239122987324432</v>
      </c>
      <c r="AB8" s="13">
        <v>0.85323057868299734</v>
      </c>
    </row>
    <row r="9" spans="1:28" ht="13.8" customHeight="1" x14ac:dyDescent="0.25">
      <c r="A9" s="11" t="s">
        <v>6</v>
      </c>
      <c r="B9" s="38" t="s">
        <v>12</v>
      </c>
      <c r="C9" s="38" t="s">
        <v>12</v>
      </c>
      <c r="D9" s="38" t="s">
        <v>12</v>
      </c>
      <c r="E9" s="38" t="s">
        <v>12</v>
      </c>
      <c r="F9" s="38" t="s">
        <v>12</v>
      </c>
      <c r="G9" s="38" t="s">
        <v>12</v>
      </c>
      <c r="H9" s="11">
        <v>9</v>
      </c>
      <c r="I9" s="11">
        <v>8</v>
      </c>
      <c r="J9" s="2">
        <v>4</v>
      </c>
      <c r="K9" s="2">
        <v>2</v>
      </c>
      <c r="L9" s="2">
        <v>15</v>
      </c>
      <c r="M9" s="14">
        <v>6</v>
      </c>
      <c r="N9" s="14">
        <v>21</v>
      </c>
      <c r="O9" s="14"/>
      <c r="P9" s="38" t="s">
        <v>12</v>
      </c>
      <c r="Q9" s="38" t="s">
        <v>12</v>
      </c>
      <c r="R9" s="38" t="s">
        <v>12</v>
      </c>
      <c r="S9" s="38" t="s">
        <v>12</v>
      </c>
      <c r="T9" s="38" t="s">
        <v>12</v>
      </c>
      <c r="U9" s="38" t="s">
        <v>12</v>
      </c>
      <c r="V9" s="22">
        <v>0.1</v>
      </c>
      <c r="W9" s="22">
        <v>0.1</v>
      </c>
      <c r="X9" s="22">
        <v>3.038128512836093E-2</v>
      </c>
      <c r="Y9" s="22">
        <v>1.4972301242701004E-2</v>
      </c>
      <c r="Z9" s="13">
        <v>0.1</v>
      </c>
      <c r="AA9" s="13">
        <v>4.1109969167523124E-2</v>
      </c>
      <c r="AB9" s="13">
        <v>0.14449872703502376</v>
      </c>
    </row>
    <row r="10" spans="1:28" ht="13.8" customHeight="1" x14ac:dyDescent="0.25">
      <c r="A10" s="11" t="s">
        <v>7</v>
      </c>
      <c r="B10" s="38" t="s">
        <v>12</v>
      </c>
      <c r="C10" s="38" t="s">
        <v>12</v>
      </c>
      <c r="D10" s="38" t="s">
        <v>12</v>
      </c>
      <c r="E10" s="38" t="s">
        <v>12</v>
      </c>
      <c r="F10" s="38" t="s">
        <v>12</v>
      </c>
      <c r="G10" s="38" t="s">
        <v>12</v>
      </c>
      <c r="H10" s="11">
        <v>4</v>
      </c>
      <c r="I10" s="11">
        <v>5</v>
      </c>
      <c r="J10" s="2">
        <v>1</v>
      </c>
      <c r="K10" s="2">
        <v>4</v>
      </c>
      <c r="L10" s="2">
        <v>3</v>
      </c>
      <c r="M10" s="14">
        <v>25</v>
      </c>
      <c r="N10" s="14">
        <v>174</v>
      </c>
      <c r="O10" s="14"/>
      <c r="P10" s="38" t="s">
        <v>12</v>
      </c>
      <c r="Q10" s="38" t="s">
        <v>12</v>
      </c>
      <c r="R10" s="38" t="s">
        <v>12</v>
      </c>
      <c r="S10" s="38" t="s">
        <v>12</v>
      </c>
      <c r="T10" s="38" t="s">
        <v>12</v>
      </c>
      <c r="U10" s="38" t="s">
        <v>12</v>
      </c>
      <c r="V10" s="22">
        <v>0</v>
      </c>
      <c r="W10" s="22">
        <v>0</v>
      </c>
      <c r="X10" s="22">
        <v>7.5953212820902326E-3</v>
      </c>
      <c r="Y10" s="22">
        <v>2.9944602485402008E-2</v>
      </c>
      <c r="Z10" s="13">
        <v>0</v>
      </c>
      <c r="AA10" s="13">
        <v>0.17129153819801302</v>
      </c>
      <c r="AB10" s="13">
        <v>1.1972751668616253</v>
      </c>
    </row>
    <row r="11" spans="1:28" ht="13.8" customHeight="1" x14ac:dyDescent="0.25">
      <c r="A11" s="11" t="s">
        <v>8</v>
      </c>
      <c r="B11" s="38" t="s">
        <v>12</v>
      </c>
      <c r="C11" s="38" t="s">
        <v>12</v>
      </c>
      <c r="D11" s="38" t="s">
        <v>12</v>
      </c>
      <c r="E11" s="38" t="s">
        <v>12</v>
      </c>
      <c r="F11" s="38" t="s">
        <v>12</v>
      </c>
      <c r="G11" s="38" t="s">
        <v>12</v>
      </c>
      <c r="H11" s="11">
        <v>5</v>
      </c>
      <c r="I11" s="11">
        <v>13</v>
      </c>
      <c r="J11" s="25" t="s">
        <v>11</v>
      </c>
      <c r="K11" s="2">
        <v>6</v>
      </c>
      <c r="L11" s="2">
        <v>3</v>
      </c>
      <c r="M11" s="15">
        <v>3</v>
      </c>
      <c r="N11" s="15">
        <v>12</v>
      </c>
      <c r="O11" s="15"/>
      <c r="P11" s="38" t="s">
        <v>12</v>
      </c>
      <c r="Q11" s="38" t="s">
        <v>12</v>
      </c>
      <c r="R11" s="38" t="s">
        <v>12</v>
      </c>
      <c r="S11" s="38" t="s">
        <v>12</v>
      </c>
      <c r="T11" s="38" t="s">
        <v>12</v>
      </c>
      <c r="U11" s="38" t="s">
        <v>12</v>
      </c>
      <c r="V11" s="23">
        <v>0</v>
      </c>
      <c r="W11" s="23">
        <v>0.1</v>
      </c>
      <c r="X11" s="23" t="s">
        <v>11</v>
      </c>
      <c r="Y11" s="23">
        <v>4.491690372810301E-2</v>
      </c>
      <c r="Z11" s="13">
        <v>0</v>
      </c>
      <c r="AA11" s="13">
        <v>2.0554984583761562E-2</v>
      </c>
      <c r="AB11" s="13">
        <v>8.2570701162870713E-2</v>
      </c>
    </row>
    <row r="12" spans="1:28" ht="13.8" customHeight="1" x14ac:dyDescent="0.25">
      <c r="A12" s="11" t="s">
        <v>22</v>
      </c>
      <c r="B12" s="11">
        <v>169</v>
      </c>
      <c r="C12" s="11">
        <v>155</v>
      </c>
      <c r="D12" s="11">
        <v>143</v>
      </c>
      <c r="E12" s="11">
        <v>197</v>
      </c>
      <c r="F12" s="11">
        <v>146</v>
      </c>
      <c r="G12" s="11">
        <v>151</v>
      </c>
      <c r="H12" s="11">
        <v>10</v>
      </c>
      <c r="I12" s="29" t="s">
        <v>11</v>
      </c>
      <c r="J12" s="2">
        <v>7</v>
      </c>
      <c r="K12" s="2">
        <v>5</v>
      </c>
      <c r="L12" s="2">
        <v>18</v>
      </c>
      <c r="M12" s="12">
        <v>9</v>
      </c>
      <c r="N12" s="12">
        <v>10</v>
      </c>
      <c r="O12" s="12"/>
      <c r="P12" s="21">
        <v>1.7442460522241718</v>
      </c>
      <c r="Q12" s="21">
        <v>1.6228667155271701</v>
      </c>
      <c r="R12" s="21">
        <v>1.3479121500612687</v>
      </c>
      <c r="S12" s="21">
        <v>1.9061441702951136</v>
      </c>
      <c r="T12" s="21">
        <v>1.3200723327305606</v>
      </c>
      <c r="U12" s="21">
        <v>1.309513485387217</v>
      </c>
      <c r="V12" s="21">
        <v>0.1</v>
      </c>
      <c r="W12" s="23" t="s">
        <v>11</v>
      </c>
      <c r="X12" s="21">
        <v>5.3167248974631626E-2</v>
      </c>
      <c r="Y12" s="21">
        <v>3.7430753106752507E-2</v>
      </c>
      <c r="Z12" s="13">
        <v>0.1</v>
      </c>
      <c r="AA12" s="13">
        <v>6.1664953751284689E-2</v>
      </c>
      <c r="AB12" s="13">
        <v>6.8808917635725581E-2</v>
      </c>
    </row>
    <row r="13" spans="1:28" ht="17.399999999999999" customHeight="1" x14ac:dyDescent="0.25">
      <c r="A13" s="9" t="s">
        <v>14</v>
      </c>
      <c r="B13" s="9"/>
      <c r="C13" s="9"/>
      <c r="D13" s="9"/>
      <c r="E13" s="9"/>
      <c r="F13" s="9"/>
      <c r="G13" s="9"/>
      <c r="H13" s="11"/>
      <c r="I13" s="29"/>
      <c r="J13" s="2"/>
      <c r="K13" s="2"/>
      <c r="L13" s="2"/>
      <c r="M13" s="12"/>
      <c r="N13" s="12"/>
      <c r="O13" s="12"/>
      <c r="P13" s="12"/>
      <c r="Q13" s="12"/>
      <c r="R13" s="12"/>
      <c r="S13" s="12"/>
      <c r="T13" s="12"/>
      <c r="U13" s="12"/>
      <c r="V13" s="21"/>
      <c r="W13" s="23"/>
      <c r="X13" s="21"/>
      <c r="Y13" s="21"/>
      <c r="Z13" s="13"/>
      <c r="AA13" s="13"/>
      <c r="AB13" s="13"/>
    </row>
    <row r="14" spans="1:28" ht="13.8" customHeight="1" x14ac:dyDescent="0.25">
      <c r="A14" s="9" t="s">
        <v>1</v>
      </c>
      <c r="B14" s="40" t="s">
        <v>12</v>
      </c>
      <c r="C14" s="40" t="s">
        <v>12</v>
      </c>
      <c r="D14" s="40" t="s">
        <v>12</v>
      </c>
      <c r="E14" s="40" t="s">
        <v>12</v>
      </c>
      <c r="F14" s="9">
        <v>320</v>
      </c>
      <c r="G14" s="9">
        <v>442</v>
      </c>
      <c r="H14" s="9">
        <v>456</v>
      </c>
      <c r="I14" s="9">
        <f t="shared" ref="I14:N14" si="4">SUM(I15:I20)</f>
        <v>708</v>
      </c>
      <c r="J14" s="9">
        <f t="shared" si="4"/>
        <v>651</v>
      </c>
      <c r="K14" s="9">
        <f t="shared" si="4"/>
        <v>822</v>
      </c>
      <c r="L14" s="9">
        <f t="shared" si="4"/>
        <v>851</v>
      </c>
      <c r="M14" s="9">
        <f t="shared" si="4"/>
        <v>736</v>
      </c>
      <c r="N14" s="9">
        <f t="shared" si="4"/>
        <v>784</v>
      </c>
      <c r="O14" s="12"/>
      <c r="P14" s="40" t="s">
        <v>12</v>
      </c>
      <c r="Q14" s="40" t="s">
        <v>12</v>
      </c>
      <c r="R14" s="40" t="s">
        <v>12</v>
      </c>
      <c r="S14" s="40" t="s">
        <v>12</v>
      </c>
      <c r="T14" s="39">
        <v>2.9120029120029121</v>
      </c>
      <c r="U14" s="39">
        <v>3.7286991732748436</v>
      </c>
      <c r="V14" s="10">
        <v>3.6988968202465928</v>
      </c>
      <c r="W14" s="10">
        <f>SUM(W15:W20)</f>
        <v>5.3488880512627208</v>
      </c>
      <c r="X14" s="10">
        <f>SUM(X15:X20)</f>
        <v>4.6899856938483548</v>
      </c>
      <c r="Y14" s="10">
        <f>SUM(Y15:Y20)</f>
        <v>5.7550934677588748</v>
      </c>
      <c r="Z14" s="10">
        <f>SUM(Z15:Z20)</f>
        <v>5.4999999999999991</v>
      </c>
      <c r="AA14" s="10">
        <f>SUM(AA15:AA20)</f>
        <v>4.6777678911910501</v>
      </c>
      <c r="AB14" s="10">
        <f t="shared" ref="AB14" si="5">SUM(AB15:AB20)</f>
        <v>5.0482936252414676</v>
      </c>
    </row>
    <row r="15" spans="1:28" ht="13.8" customHeight="1" x14ac:dyDescent="0.25">
      <c r="A15" s="11" t="s">
        <v>4</v>
      </c>
      <c r="B15" s="28" t="s">
        <v>12</v>
      </c>
      <c r="C15" s="28" t="s">
        <v>12</v>
      </c>
      <c r="D15" s="28" t="s">
        <v>12</v>
      </c>
      <c r="E15" s="28" t="s">
        <v>12</v>
      </c>
      <c r="F15" s="28" t="s">
        <v>12</v>
      </c>
      <c r="G15" s="28" t="s">
        <v>12</v>
      </c>
      <c r="H15" s="28" t="s">
        <v>12</v>
      </c>
      <c r="I15" s="26">
        <v>406</v>
      </c>
      <c r="J15" s="26">
        <v>355</v>
      </c>
      <c r="K15" s="2">
        <v>377</v>
      </c>
      <c r="L15" s="2">
        <v>473</v>
      </c>
      <c r="M15" s="12">
        <v>372</v>
      </c>
      <c r="N15" s="12">
        <v>326</v>
      </c>
      <c r="O15" s="12"/>
      <c r="P15" s="28" t="s">
        <v>12</v>
      </c>
      <c r="Q15" s="28" t="s">
        <v>12</v>
      </c>
      <c r="R15" s="28" t="s">
        <v>12</v>
      </c>
      <c r="S15" s="28" t="s">
        <v>12</v>
      </c>
      <c r="T15" s="28" t="s">
        <v>12</v>
      </c>
      <c r="U15" s="28" t="s">
        <v>12</v>
      </c>
      <c r="V15" s="28" t="s">
        <v>12</v>
      </c>
      <c r="W15" s="21">
        <v>3.0606860158311346</v>
      </c>
      <c r="X15" s="21">
        <v>2.5393419170243203</v>
      </c>
      <c r="Y15" s="21">
        <v>2.6395015052860042</v>
      </c>
      <c r="Z15" s="13">
        <v>3.1</v>
      </c>
      <c r="AA15" s="13">
        <v>2.3643065971780857</v>
      </c>
      <c r="AB15" s="13">
        <v>2.0991629104958145</v>
      </c>
    </row>
    <row r="16" spans="1:28" ht="13.8" customHeight="1" x14ac:dyDescent="0.25">
      <c r="A16" s="11" t="s">
        <v>5</v>
      </c>
      <c r="B16" s="28" t="s">
        <v>12</v>
      </c>
      <c r="C16" s="28" t="s">
        <v>12</v>
      </c>
      <c r="D16" s="28" t="s">
        <v>12</v>
      </c>
      <c r="E16" s="28" t="s">
        <v>12</v>
      </c>
      <c r="F16" s="28" t="s">
        <v>12</v>
      </c>
      <c r="G16" s="28" t="s">
        <v>12</v>
      </c>
      <c r="H16" s="28" t="s">
        <v>12</v>
      </c>
      <c r="I16" s="26">
        <v>258</v>
      </c>
      <c r="J16" s="26">
        <v>233</v>
      </c>
      <c r="K16" s="2">
        <v>367</v>
      </c>
      <c r="L16" s="2">
        <v>323</v>
      </c>
      <c r="M16" s="12">
        <v>311</v>
      </c>
      <c r="N16" s="12">
        <v>308</v>
      </c>
      <c r="O16" s="12"/>
      <c r="P16" s="28" t="s">
        <v>12</v>
      </c>
      <c r="Q16" s="28" t="s">
        <v>12</v>
      </c>
      <c r="R16" s="28" t="s">
        <v>12</v>
      </c>
      <c r="S16" s="28" t="s">
        <v>12</v>
      </c>
      <c r="T16" s="28" t="s">
        <v>12</v>
      </c>
      <c r="U16" s="28" t="s">
        <v>12</v>
      </c>
      <c r="V16" s="28" t="s">
        <v>12</v>
      </c>
      <c r="W16" s="21">
        <v>1.9449679607990953</v>
      </c>
      <c r="X16" s="21">
        <v>1.7</v>
      </c>
      <c r="Y16" s="21">
        <v>2.5694882027585244</v>
      </c>
      <c r="Z16" s="13">
        <v>2</v>
      </c>
      <c r="AA16" s="13">
        <v>1.9766111605440446</v>
      </c>
      <c r="AB16" s="13">
        <v>1.9832582099162912</v>
      </c>
    </row>
    <row r="17" spans="1:28" ht="13.8" customHeight="1" x14ac:dyDescent="0.25">
      <c r="A17" s="11" t="s">
        <v>6</v>
      </c>
      <c r="B17" s="28" t="s">
        <v>12</v>
      </c>
      <c r="C17" s="28" t="s">
        <v>12</v>
      </c>
      <c r="D17" s="28" t="s">
        <v>12</v>
      </c>
      <c r="E17" s="28" t="s">
        <v>12</v>
      </c>
      <c r="F17" s="28" t="s">
        <v>12</v>
      </c>
      <c r="G17" s="28" t="s">
        <v>12</v>
      </c>
      <c r="H17" s="28" t="s">
        <v>12</v>
      </c>
      <c r="I17" s="26">
        <v>10</v>
      </c>
      <c r="J17" s="26">
        <v>1</v>
      </c>
      <c r="K17" s="2">
        <v>9</v>
      </c>
      <c r="L17" s="2">
        <v>16</v>
      </c>
      <c r="M17" s="12">
        <v>2</v>
      </c>
      <c r="N17" s="12">
        <v>47</v>
      </c>
      <c r="O17" s="12"/>
      <c r="P17" s="28" t="s">
        <v>12</v>
      </c>
      <c r="Q17" s="28" t="s">
        <v>12</v>
      </c>
      <c r="R17" s="28" t="s">
        <v>12</v>
      </c>
      <c r="S17" s="28" t="s">
        <v>12</v>
      </c>
      <c r="T17" s="28" t="s">
        <v>12</v>
      </c>
      <c r="U17" s="28" t="s">
        <v>12</v>
      </c>
      <c r="V17" s="28" t="s">
        <v>12</v>
      </c>
      <c r="W17" s="21">
        <v>7.5386355069732375E-2</v>
      </c>
      <c r="X17" s="21">
        <v>7.1530758226037204E-3</v>
      </c>
      <c r="Y17" s="21">
        <v>6.3011972274732195E-2</v>
      </c>
      <c r="Z17" s="13">
        <v>0.1</v>
      </c>
      <c r="AA17" s="13">
        <v>1.2711325791280032E-2</v>
      </c>
      <c r="AB17" s="13">
        <v>0.30264005151320023</v>
      </c>
    </row>
    <row r="18" spans="1:28" ht="13.8" customHeight="1" x14ac:dyDescent="0.25">
      <c r="A18" s="11" t="s">
        <v>7</v>
      </c>
      <c r="B18" s="28" t="s">
        <v>12</v>
      </c>
      <c r="C18" s="28" t="s">
        <v>12</v>
      </c>
      <c r="D18" s="28" t="s">
        <v>12</v>
      </c>
      <c r="E18" s="28" t="s">
        <v>12</v>
      </c>
      <c r="F18" s="28" t="s">
        <v>12</v>
      </c>
      <c r="G18" s="28" t="s">
        <v>12</v>
      </c>
      <c r="H18" s="28" t="s">
        <v>12</v>
      </c>
      <c r="I18" s="26">
        <v>9</v>
      </c>
      <c r="J18" s="26">
        <v>25</v>
      </c>
      <c r="K18" s="2">
        <v>58</v>
      </c>
      <c r="L18" s="2">
        <v>25</v>
      </c>
      <c r="M18" s="12">
        <v>34</v>
      </c>
      <c r="N18" s="12">
        <v>65</v>
      </c>
      <c r="O18" s="12"/>
      <c r="P18" s="28" t="s">
        <v>12</v>
      </c>
      <c r="Q18" s="28" t="s">
        <v>12</v>
      </c>
      <c r="R18" s="28" t="s">
        <v>12</v>
      </c>
      <c r="S18" s="28" t="s">
        <v>12</v>
      </c>
      <c r="T18" s="28" t="s">
        <v>12</v>
      </c>
      <c r="U18" s="28" t="s">
        <v>12</v>
      </c>
      <c r="V18" s="28" t="s">
        <v>12</v>
      </c>
      <c r="W18" s="21">
        <v>6.7847719562759146E-2</v>
      </c>
      <c r="X18" s="21">
        <v>0.17882689556509299</v>
      </c>
      <c r="Y18" s="21">
        <v>0.40607715465938532</v>
      </c>
      <c r="Z18" s="13">
        <v>0.2</v>
      </c>
      <c r="AA18" s="13">
        <v>0.21609253845176049</v>
      </c>
      <c r="AB18" s="13">
        <v>0.41854475209272374</v>
      </c>
    </row>
    <row r="19" spans="1:28" ht="13.8" customHeight="1" x14ac:dyDescent="0.25">
      <c r="A19" s="11" t="s">
        <v>8</v>
      </c>
      <c r="B19" s="28" t="s">
        <v>12</v>
      </c>
      <c r="C19" s="28" t="s">
        <v>12</v>
      </c>
      <c r="D19" s="28" t="s">
        <v>12</v>
      </c>
      <c r="E19" s="28" t="s">
        <v>12</v>
      </c>
      <c r="F19" s="28" t="s">
        <v>12</v>
      </c>
      <c r="G19" s="28" t="s">
        <v>12</v>
      </c>
      <c r="H19" s="28" t="s">
        <v>12</v>
      </c>
      <c r="I19" s="26">
        <v>14</v>
      </c>
      <c r="J19" s="26">
        <v>3</v>
      </c>
      <c r="K19" s="2">
        <v>4</v>
      </c>
      <c r="L19" s="2">
        <v>6</v>
      </c>
      <c r="M19" s="12">
        <v>1</v>
      </c>
      <c r="N19" s="12">
        <v>5</v>
      </c>
      <c r="O19" s="12"/>
      <c r="P19" s="28" t="s">
        <v>12</v>
      </c>
      <c r="Q19" s="28" t="s">
        <v>12</v>
      </c>
      <c r="R19" s="28" t="s">
        <v>12</v>
      </c>
      <c r="S19" s="28" t="s">
        <v>12</v>
      </c>
      <c r="T19" s="28" t="s">
        <v>12</v>
      </c>
      <c r="U19" s="28" t="s">
        <v>12</v>
      </c>
      <c r="V19" s="28" t="s">
        <v>12</v>
      </c>
      <c r="W19" s="21">
        <v>0.1</v>
      </c>
      <c r="X19" s="21">
        <v>2.1459227467811159E-2</v>
      </c>
      <c r="Y19" s="21">
        <v>2.8005321010992089E-2</v>
      </c>
      <c r="Z19" s="13">
        <v>0</v>
      </c>
      <c r="AA19" s="13">
        <v>6.3556628956400159E-3</v>
      </c>
      <c r="AB19" s="13">
        <v>3.2195750160978753E-2</v>
      </c>
    </row>
    <row r="20" spans="1:28" ht="13.8" customHeight="1" thickBot="1" x14ac:dyDescent="0.3">
      <c r="A20" s="16" t="s">
        <v>9</v>
      </c>
      <c r="B20" s="31" t="s">
        <v>12</v>
      </c>
      <c r="C20" s="31" t="s">
        <v>12</v>
      </c>
      <c r="D20" s="31" t="s">
        <v>12</v>
      </c>
      <c r="E20" s="31" t="s">
        <v>12</v>
      </c>
      <c r="F20" s="31" t="s">
        <v>12</v>
      </c>
      <c r="G20" s="31" t="s">
        <v>12</v>
      </c>
      <c r="H20" s="31" t="s">
        <v>12</v>
      </c>
      <c r="I20" s="27">
        <v>11</v>
      </c>
      <c r="J20" s="27">
        <v>34</v>
      </c>
      <c r="K20" s="3">
        <v>7</v>
      </c>
      <c r="L20" s="3">
        <v>8</v>
      </c>
      <c r="M20" s="17">
        <v>16</v>
      </c>
      <c r="N20" s="17">
        <v>33</v>
      </c>
      <c r="O20" s="17"/>
      <c r="P20" s="31" t="s">
        <v>12</v>
      </c>
      <c r="Q20" s="31" t="s">
        <v>12</v>
      </c>
      <c r="R20" s="31" t="s">
        <v>12</v>
      </c>
      <c r="S20" s="31" t="s">
        <v>12</v>
      </c>
      <c r="T20" s="31" t="s">
        <v>12</v>
      </c>
      <c r="U20" s="31" t="s">
        <v>12</v>
      </c>
      <c r="V20" s="31" t="s">
        <v>12</v>
      </c>
      <c r="W20" s="24">
        <v>0.1</v>
      </c>
      <c r="X20" s="24">
        <v>0.24320457796852646</v>
      </c>
      <c r="Y20" s="24">
        <v>4.9009311769236154E-2</v>
      </c>
      <c r="Z20" s="18">
        <v>0.1</v>
      </c>
      <c r="AA20" s="18">
        <v>0.10169060633024025</v>
      </c>
      <c r="AB20" s="18">
        <v>0.21249195106245977</v>
      </c>
    </row>
    <row r="21" spans="1:28" ht="13.8" customHeight="1" x14ac:dyDescent="0.25">
      <c r="A21" s="41" t="s">
        <v>23</v>
      </c>
      <c r="B21" s="28"/>
      <c r="C21" s="28"/>
      <c r="D21" s="28"/>
      <c r="E21" s="28"/>
      <c r="F21" s="28"/>
      <c r="G21" s="28"/>
      <c r="H21" s="28"/>
      <c r="I21" s="13"/>
      <c r="J21" s="26"/>
      <c r="K21" s="2"/>
      <c r="L21" s="2"/>
      <c r="M21" s="12"/>
      <c r="N21" s="12"/>
      <c r="O21" s="12"/>
      <c r="P21" s="28"/>
      <c r="Q21" s="28"/>
      <c r="R21" s="28"/>
      <c r="S21" s="28"/>
      <c r="T21" s="28"/>
      <c r="U21" s="28"/>
      <c r="V21" s="28"/>
      <c r="W21" s="21"/>
      <c r="X21" s="21"/>
      <c r="Y21" s="21"/>
      <c r="Z21" s="13"/>
      <c r="AA21" s="13"/>
      <c r="AB21" s="13"/>
    </row>
    <row r="22" spans="1:28" ht="13.8" customHeight="1" x14ac:dyDescent="0.25">
      <c r="A22" s="19" t="s">
        <v>10</v>
      </c>
      <c r="B22" s="19"/>
      <c r="C22" s="19"/>
      <c r="D22" s="19"/>
      <c r="E22" s="19"/>
      <c r="F22" s="19"/>
      <c r="G22" s="19"/>
      <c r="H22" s="19"/>
      <c r="I22" s="19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3.8" customHeight="1" x14ac:dyDescent="0.25">
      <c r="A23" s="32" t="s">
        <v>17</v>
      </c>
      <c r="B23" s="32"/>
      <c r="C23" s="32"/>
      <c r="D23" s="32"/>
      <c r="E23" s="32"/>
      <c r="F23" s="32"/>
      <c r="G23" s="3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3.8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3.8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3.8" customHeight="1" x14ac:dyDescent="0.3">
      <c r="A26" s="1" t="s">
        <v>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3.8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3.8" customHeight="1" x14ac:dyDescent="0.25"/>
    <row r="29" spans="1:28" ht="13.8" customHeight="1" x14ac:dyDescent="0.25"/>
    <row r="30" spans="1:28" ht="13.8" customHeight="1" x14ac:dyDescent="0.25"/>
    <row r="31" spans="1:28" ht="13.8" customHeight="1" x14ac:dyDescent="0.25"/>
    <row r="32" spans="1:28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</sheetData>
  <mergeCells count="2">
    <mergeCell ref="B3:N3"/>
    <mergeCell ref="P3:A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125E-D552-482E-A220-EABF51DEE167}">
  <dimension ref="B3:H17"/>
  <sheetViews>
    <sheetView workbookViewId="0">
      <selection activeCell="D33" sqref="D33"/>
    </sheetView>
  </sheetViews>
  <sheetFormatPr defaultRowHeight="12" x14ac:dyDescent="0.25"/>
  <cols>
    <col min="1" max="16384" width="8.88671875" style="33"/>
  </cols>
  <sheetData>
    <row r="3" spans="2:8" x14ac:dyDescent="0.25">
      <c r="B3" s="2" t="s">
        <v>0</v>
      </c>
      <c r="C3" s="2"/>
      <c r="D3" s="2"/>
      <c r="E3" s="2"/>
      <c r="F3" s="2"/>
      <c r="G3" s="2" t="s">
        <v>18</v>
      </c>
      <c r="H3" s="2"/>
    </row>
    <row r="4" spans="2:8" ht="36" x14ac:dyDescent="0.25">
      <c r="B4" s="34" t="s">
        <v>19</v>
      </c>
      <c r="C4" s="35" t="s">
        <v>20</v>
      </c>
      <c r="D4" s="35" t="s">
        <v>21</v>
      </c>
      <c r="E4" s="2"/>
      <c r="F4" s="2"/>
      <c r="G4" s="35" t="s">
        <v>20</v>
      </c>
      <c r="H4" s="35" t="s">
        <v>21</v>
      </c>
    </row>
    <row r="5" spans="2:8" x14ac:dyDescent="0.25">
      <c r="B5" s="36">
        <v>9689</v>
      </c>
      <c r="C5" s="36">
        <v>24</v>
      </c>
      <c r="D5" s="36">
        <f>193-24</f>
        <v>169</v>
      </c>
      <c r="E5" s="36">
        <f t="shared" ref="E5:E17" si="0">SUM(C5:D5)</f>
        <v>193</v>
      </c>
      <c r="F5" s="2">
        <v>1975</v>
      </c>
      <c r="G5" s="37">
        <f t="shared" ref="G5:G17" si="1">C5/B5*100</f>
        <v>0.24770358138094745</v>
      </c>
      <c r="H5" s="37">
        <f t="shared" ref="H5:H17" si="2">D5/B5*100</f>
        <v>1.7442460522241718</v>
      </c>
    </row>
    <row r="6" spans="2:8" x14ac:dyDescent="0.25">
      <c r="B6" s="36">
        <v>9551</v>
      </c>
      <c r="C6" s="36">
        <v>57</v>
      </c>
      <c r="D6" s="36">
        <f>212-57</f>
        <v>155</v>
      </c>
      <c r="E6" s="36">
        <f t="shared" si="0"/>
        <v>212</v>
      </c>
      <c r="F6" s="2">
        <v>1979</v>
      </c>
      <c r="G6" s="37">
        <f t="shared" si="1"/>
        <v>0.59679614700031414</v>
      </c>
      <c r="H6" s="37">
        <f t="shared" si="2"/>
        <v>1.6228667155271701</v>
      </c>
    </row>
    <row r="7" spans="2:8" x14ac:dyDescent="0.25">
      <c r="B7" s="36">
        <v>10609</v>
      </c>
      <c r="C7" s="36">
        <v>66</v>
      </c>
      <c r="D7" s="36">
        <f>209-66</f>
        <v>143</v>
      </c>
      <c r="E7" s="36">
        <f t="shared" si="0"/>
        <v>209</v>
      </c>
      <c r="F7" s="2">
        <v>1983</v>
      </c>
      <c r="G7" s="37">
        <f t="shared" si="1"/>
        <v>0.6221133000282778</v>
      </c>
      <c r="H7" s="37">
        <f t="shared" si="2"/>
        <v>1.3479121500612687</v>
      </c>
    </row>
    <row r="8" spans="2:8" x14ac:dyDescent="0.25">
      <c r="B8" s="36">
        <v>10335</v>
      </c>
      <c r="C8" s="36">
        <v>115</v>
      </c>
      <c r="D8" s="36">
        <f>312-115</f>
        <v>197</v>
      </c>
      <c r="E8" s="36">
        <f t="shared" si="0"/>
        <v>312</v>
      </c>
      <c r="F8" s="2">
        <v>1987</v>
      </c>
      <c r="G8" s="37">
        <f t="shared" si="1"/>
        <v>1.1127237542331883</v>
      </c>
      <c r="H8" s="37">
        <f t="shared" si="2"/>
        <v>1.9061441702951136</v>
      </c>
    </row>
    <row r="9" spans="2:8" x14ac:dyDescent="0.25">
      <c r="B9" s="36">
        <v>11060</v>
      </c>
      <c r="C9" s="36">
        <v>163</v>
      </c>
      <c r="D9" s="36">
        <f>309-163</f>
        <v>146</v>
      </c>
      <c r="E9" s="36">
        <f t="shared" si="0"/>
        <v>309</v>
      </c>
      <c r="F9" s="2">
        <v>1991</v>
      </c>
      <c r="G9" s="37">
        <f t="shared" si="1"/>
        <v>1.4737793851717902</v>
      </c>
      <c r="H9" s="37">
        <f t="shared" si="2"/>
        <v>1.3200723327305606</v>
      </c>
    </row>
    <row r="10" spans="2:8" x14ac:dyDescent="0.25">
      <c r="B10" s="36">
        <v>11531</v>
      </c>
      <c r="C10" s="36">
        <v>157</v>
      </c>
      <c r="D10" s="36">
        <f>308-157</f>
        <v>151</v>
      </c>
      <c r="E10" s="36">
        <f t="shared" si="0"/>
        <v>308</v>
      </c>
      <c r="F10" s="2">
        <v>1995</v>
      </c>
      <c r="G10" s="37">
        <f t="shared" si="1"/>
        <v>1.3615471338131993</v>
      </c>
      <c r="H10" s="37">
        <f t="shared" si="2"/>
        <v>1.309513485387217</v>
      </c>
    </row>
    <row r="11" spans="2:8" x14ac:dyDescent="0.25">
      <c r="B11" s="36">
        <v>12328</v>
      </c>
      <c r="C11" s="36">
        <v>149</v>
      </c>
      <c r="D11" s="36">
        <v>134</v>
      </c>
      <c r="E11" s="36">
        <f t="shared" si="0"/>
        <v>283</v>
      </c>
      <c r="F11" s="2">
        <v>1999</v>
      </c>
      <c r="G11" s="37">
        <f t="shared" si="1"/>
        <v>1.2086307592472421</v>
      </c>
      <c r="H11" s="37">
        <f t="shared" si="2"/>
        <v>1.0869565217391304</v>
      </c>
    </row>
    <row r="12" spans="2:8" x14ac:dyDescent="0.25">
      <c r="B12" s="36">
        <v>12826</v>
      </c>
      <c r="C12" s="36">
        <v>326</v>
      </c>
      <c r="D12" s="36">
        <v>156</v>
      </c>
      <c r="E12" s="36">
        <f t="shared" si="0"/>
        <v>482</v>
      </c>
      <c r="F12" s="2">
        <v>2003</v>
      </c>
      <c r="G12" s="37">
        <f t="shared" si="1"/>
        <v>2.541712147200998</v>
      </c>
      <c r="H12" s="37">
        <f t="shared" si="2"/>
        <v>1.2162794324029316</v>
      </c>
    </row>
    <row r="13" spans="2:8" x14ac:dyDescent="0.25">
      <c r="B13" s="36">
        <v>13166</v>
      </c>
      <c r="C13" s="36">
        <v>239</v>
      </c>
      <c r="D13" s="36">
        <v>101</v>
      </c>
      <c r="E13" s="36">
        <f t="shared" si="0"/>
        <v>340</v>
      </c>
      <c r="F13" s="2">
        <v>2007</v>
      </c>
      <c r="G13" s="37">
        <f t="shared" si="1"/>
        <v>1.8152817864195654</v>
      </c>
      <c r="H13" s="37">
        <f t="shared" si="2"/>
        <v>0.76712744949111356</v>
      </c>
    </row>
    <row r="14" spans="2:8" x14ac:dyDescent="0.25">
      <c r="B14" s="36">
        <v>13358</v>
      </c>
      <c r="C14" s="36">
        <v>264</v>
      </c>
      <c r="D14" s="36">
        <v>121</v>
      </c>
      <c r="E14" s="36">
        <f t="shared" si="0"/>
        <v>385</v>
      </c>
      <c r="F14" s="2">
        <v>2011</v>
      </c>
      <c r="G14" s="37">
        <f t="shared" si="1"/>
        <v>1.9763437640365324</v>
      </c>
      <c r="H14" s="37">
        <f t="shared" si="2"/>
        <v>0.90582422518341066</v>
      </c>
    </row>
    <row r="15" spans="2:8" x14ac:dyDescent="0.25">
      <c r="B15" s="36">
        <v>14363</v>
      </c>
      <c r="C15" s="36">
        <v>362</v>
      </c>
      <c r="D15" s="36">
        <v>185</v>
      </c>
      <c r="E15" s="36">
        <f t="shared" si="0"/>
        <v>547</v>
      </c>
      <c r="F15" s="2">
        <v>2015</v>
      </c>
      <c r="G15" s="37">
        <f t="shared" si="1"/>
        <v>2.5203648262897724</v>
      </c>
      <c r="H15" s="37">
        <f t="shared" si="2"/>
        <v>1.2880317482420107</v>
      </c>
    </row>
    <row r="16" spans="2:8" x14ac:dyDescent="0.25">
      <c r="B16" s="2">
        <v>14595</v>
      </c>
      <c r="C16" s="2">
        <v>208</v>
      </c>
      <c r="D16" s="2">
        <v>128</v>
      </c>
      <c r="E16" s="2">
        <f t="shared" si="0"/>
        <v>336</v>
      </c>
      <c r="F16" s="2">
        <v>2019</v>
      </c>
      <c r="G16" s="13">
        <f t="shared" si="1"/>
        <v>1.4251455978074683</v>
      </c>
      <c r="H16" s="13">
        <f t="shared" si="2"/>
        <v>0.87701267557382667</v>
      </c>
    </row>
    <row r="17" spans="2:8" x14ac:dyDescent="0.25">
      <c r="B17" s="36">
        <v>14533</v>
      </c>
      <c r="C17" s="36">
        <v>147</v>
      </c>
      <c r="D17" s="36">
        <v>341</v>
      </c>
      <c r="E17" s="2">
        <f t="shared" si="0"/>
        <v>488</v>
      </c>
      <c r="F17" s="2">
        <v>2023</v>
      </c>
      <c r="G17" s="13">
        <f t="shared" si="1"/>
        <v>1.0114910892451663</v>
      </c>
      <c r="H17" s="13">
        <f t="shared" si="2"/>
        <v>2.3463840913782428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f968efa-d95d-406f-aacb-98f7b9a43fb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5E2F398A29AF4EBE6BE86FE60C9489" ma:contentTypeVersion="16" ma:contentTypeDescription="Create a new document." ma:contentTypeScope="" ma:versionID="047d398bc894dd5c523a6ac11a3ab112">
  <xsd:schema xmlns:xsd="http://www.w3.org/2001/XMLSchema" xmlns:xs="http://www.w3.org/2001/XMLSchema" xmlns:p="http://schemas.microsoft.com/office/2006/metadata/properties" xmlns:ns3="52b768e1-fe33-423c-9085-575c5ee60da9" xmlns:ns4="ef968efa-d95d-406f-aacb-98f7b9a43fb7" targetNamespace="http://schemas.microsoft.com/office/2006/metadata/properties" ma:root="true" ma:fieldsID="0b5dec61bc8d302e0e517cf1f7a75236" ns3:_="" ns4:_="">
    <xsd:import namespace="52b768e1-fe33-423c-9085-575c5ee60da9"/>
    <xsd:import namespace="ef968efa-d95d-406f-aacb-98f7b9a43f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768e1-fe33-423c-9085-575c5ee60d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68efa-d95d-406f-aacb-98f7b9a4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4DA14-269A-4CF3-BBC1-FA423B7A99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000AE7-A2D6-433F-A6B0-943EFEA951BC}">
  <ds:schemaRefs>
    <ds:schemaRef ds:uri="http://purl.org/dc/elements/1.1/"/>
    <ds:schemaRef ds:uri="http://schemas.microsoft.com/office/2006/metadata/properties"/>
    <ds:schemaRef ds:uri="52b768e1-fe33-423c-9085-575c5ee60da9"/>
    <ds:schemaRef ds:uri="http://purl.org/dc/terms/"/>
    <ds:schemaRef ds:uri="http://schemas.microsoft.com/office/2006/documentManagement/types"/>
    <ds:schemaRef ds:uri="ef968efa-d95d-406f-aacb-98f7b9a43fb7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54E644A-6FE1-46BB-BC68-151A3C79B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b768e1-fe33-423c-9085-575c5ee60da9"/>
    <ds:schemaRef ds:uri="ef968efa-d95d-406f-aacb-98f7b9a43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Diagramunderlag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2025-12-17T11:56:34Z</dcterms:created>
  <dcterms:modified xsi:type="dcterms:W3CDTF">2025-12-17T14:01:44Z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0x010100335E2F398A29AF4EBE6BE86FE60C9489</vt:lpwstr>
  </property>
</Properties>
</file>